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az's stuff\Kaz's stuff\"/>
    </mc:Choice>
  </mc:AlternateContent>
  <xr:revisionPtr revIDLastSave="0" documentId="13_ncr:1_{6C9B2081-DE5F-4E13-87BB-A1AB751C7E2E}" xr6:coauthVersionLast="41" xr6:coauthVersionMax="41" xr10:uidLastSave="{00000000-0000-0000-0000-000000000000}"/>
  <bookViews>
    <workbookView xWindow="-108" yWindow="-108" windowWidth="23256" windowHeight="12576" activeTab="5" xr2:uid="{3D50925D-8F06-4112-9CB9-CFD487ADEECE}"/>
  </bookViews>
  <sheets>
    <sheet name="TS1 boys" sheetId="2" r:id="rId1"/>
    <sheet name="TS1 girls" sheetId="3" r:id="rId2"/>
    <sheet name="TS2 boys" sheetId="4" r:id="rId3"/>
    <sheet name="TS2 girls" sheetId="5" r:id="rId4"/>
    <sheet name="TS3 boys" sheetId="6" r:id="rId5"/>
    <sheet name="TS3 girl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5" l="1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4" i="2"/>
  <c r="J5" i="2"/>
  <c r="J6" i="2"/>
  <c r="J7" i="2"/>
  <c r="J8" i="2"/>
  <c r="J9" i="2"/>
  <c r="J11" i="2"/>
  <c r="J12" i="2"/>
  <c r="J13" i="2"/>
  <c r="J14" i="2"/>
  <c r="J10" i="2"/>
  <c r="J8" i="7"/>
  <c r="J5" i="7"/>
  <c r="J7" i="7"/>
  <c r="J9" i="7"/>
  <c r="J3" i="7"/>
  <c r="J11" i="7"/>
  <c r="J6" i="7"/>
  <c r="J13" i="7"/>
  <c r="J10" i="7"/>
  <c r="J14" i="7"/>
  <c r="J15" i="7"/>
  <c r="J12" i="7"/>
  <c r="J16" i="7"/>
  <c r="J17" i="7"/>
  <c r="J18" i="7"/>
  <c r="J19" i="7"/>
  <c r="J20" i="7"/>
  <c r="J21" i="7"/>
  <c r="J22" i="7"/>
  <c r="J23" i="7"/>
  <c r="J24" i="7"/>
  <c r="J25" i="7"/>
  <c r="J4" i="7"/>
  <c r="J6" i="6"/>
  <c r="J5" i="6"/>
  <c r="J4" i="6"/>
  <c r="J7" i="6"/>
  <c r="J8" i="6"/>
  <c r="J9" i="6"/>
  <c r="J11" i="6"/>
  <c r="J12" i="6"/>
  <c r="J10" i="6"/>
  <c r="J6" i="5"/>
  <c r="J5" i="5"/>
  <c r="J4" i="5"/>
  <c r="J7" i="5"/>
  <c r="J3" i="5"/>
  <c r="J4" i="4"/>
  <c r="J5" i="4"/>
  <c r="J7" i="4"/>
  <c r="J6" i="4"/>
  <c r="J9" i="4"/>
  <c r="J10" i="4"/>
  <c r="J11" i="4"/>
  <c r="J12" i="4"/>
  <c r="J13" i="4"/>
  <c r="J8" i="4"/>
  <c r="J15" i="4"/>
  <c r="J16" i="4"/>
  <c r="J14" i="4"/>
  <c r="J3" i="4"/>
  <c r="J4" i="3"/>
  <c r="J7" i="3"/>
  <c r="J8" i="3"/>
  <c r="J10" i="3"/>
  <c r="J6" i="3"/>
  <c r="J11" i="3"/>
  <c r="J9" i="3"/>
  <c r="J13" i="3"/>
  <c r="J14" i="3"/>
  <c r="J12" i="3"/>
  <c r="J15" i="3"/>
  <c r="J16" i="3"/>
  <c r="J3" i="3"/>
  <c r="J3" i="2" l="1"/>
</calcChain>
</file>

<file path=xl/sharedStrings.xml><?xml version="1.0" encoding="utf-8"?>
<sst xmlns="http://schemas.openxmlformats.org/spreadsheetml/2006/main" count="328" uniqueCount="205">
  <si>
    <t>Name</t>
  </si>
  <si>
    <t>Club</t>
  </si>
  <si>
    <t xml:space="preserve">Burntwood </t>
  </si>
  <si>
    <t>BCT</t>
  </si>
  <si>
    <t>Solihull</t>
  </si>
  <si>
    <t>Teme Leisure</t>
  </si>
  <si>
    <t>BRAT</t>
  </si>
  <si>
    <t>Martha</t>
  </si>
  <si>
    <t>Bullock</t>
  </si>
  <si>
    <t>Stratford-upon-Avon Triathlon Club</t>
  </si>
  <si>
    <t>Newcastle (Staffs) Tri Club</t>
  </si>
  <si>
    <t>Harriet</t>
  </si>
  <si>
    <t>Stafford Triathlon Club</t>
  </si>
  <si>
    <t>Caitlin</t>
  </si>
  <si>
    <t>Pridden</t>
  </si>
  <si>
    <t>Oldbury Triathlon Club</t>
  </si>
  <si>
    <t>Eleanor</t>
  </si>
  <si>
    <t>Wall</t>
  </si>
  <si>
    <t>TRiKS</t>
  </si>
  <si>
    <t>Hall</t>
  </si>
  <si>
    <t>Lauren</t>
  </si>
  <si>
    <t>Walker</t>
  </si>
  <si>
    <t>Solihull Triathlon Club</t>
  </si>
  <si>
    <t>Lily-Mae</t>
  </si>
  <si>
    <t>Tri Eergy Kids</t>
  </si>
  <si>
    <t>Mia</t>
  </si>
  <si>
    <t>Hearson</t>
  </si>
  <si>
    <t>Tilly</t>
  </si>
  <si>
    <t>Pro Vision Race Team</t>
  </si>
  <si>
    <t>Rowley</t>
  </si>
  <si>
    <t>Burntwood</t>
  </si>
  <si>
    <t>Ozzy</t>
  </si>
  <si>
    <t>Beswick</t>
  </si>
  <si>
    <t>Black Country Triathletes</t>
  </si>
  <si>
    <t>Aidan</t>
  </si>
  <si>
    <t>Yates</t>
  </si>
  <si>
    <t>Joshuah</t>
  </si>
  <si>
    <t>Harrison</t>
  </si>
  <si>
    <t>Edward</t>
  </si>
  <si>
    <t>Chandler</t>
  </si>
  <si>
    <t>Cody</t>
  </si>
  <si>
    <t>Hassan</t>
  </si>
  <si>
    <t>Ludlow Junior Triathlon Club</t>
  </si>
  <si>
    <t>Joseph</t>
  </si>
  <si>
    <t>Jones</t>
  </si>
  <si>
    <t>Buggins</t>
  </si>
  <si>
    <t>John</t>
  </si>
  <si>
    <t>Patience</t>
  </si>
  <si>
    <t>Lamb</t>
  </si>
  <si>
    <t>Kate</t>
  </si>
  <si>
    <t>O'Leary</t>
  </si>
  <si>
    <t>Tiffany</t>
  </si>
  <si>
    <t>Latham</t>
  </si>
  <si>
    <t>Lottie</t>
  </si>
  <si>
    <t>Styler</t>
  </si>
  <si>
    <t>Farleigh</t>
  </si>
  <si>
    <t>Spencer</t>
  </si>
  <si>
    <t>Ruby</t>
  </si>
  <si>
    <t>Natasha</t>
  </si>
  <si>
    <t>Lindsay</t>
  </si>
  <si>
    <t>Ayla</t>
  </si>
  <si>
    <t>Goucher</t>
  </si>
  <si>
    <t>Wrekin College Triathlon Club</t>
  </si>
  <si>
    <t>Alba</t>
  </si>
  <si>
    <t>Smith-Pena</t>
  </si>
  <si>
    <t>Flora</t>
  </si>
  <si>
    <t>Middleton</t>
  </si>
  <si>
    <t>lucy</t>
  </si>
  <si>
    <t>rigby</t>
  </si>
  <si>
    <t>Maisie</t>
  </si>
  <si>
    <t>Robyn</t>
  </si>
  <si>
    <t>Lee</t>
  </si>
  <si>
    <t>lichfield swimming club</t>
  </si>
  <si>
    <t>Grace</t>
  </si>
  <si>
    <t>clarke</t>
  </si>
  <si>
    <t>Evesham Vale Triathletes EVT</t>
  </si>
  <si>
    <t>Juliette</t>
  </si>
  <si>
    <t>Marshall</t>
  </si>
  <si>
    <t>Gracie</t>
  </si>
  <si>
    <t>Eammon</t>
  </si>
  <si>
    <t>Clowes</t>
  </si>
  <si>
    <t>nathan</t>
  </si>
  <si>
    <t>walker</t>
  </si>
  <si>
    <t>Jack</t>
  </si>
  <si>
    <t>Theo</t>
  </si>
  <si>
    <t>Skirvin</t>
  </si>
  <si>
    <t>Tye</t>
  </si>
  <si>
    <t>Bassett</t>
  </si>
  <si>
    <t>Dylan</t>
  </si>
  <si>
    <t>Hollinshead</t>
  </si>
  <si>
    <t>Rowen</t>
  </si>
  <si>
    <t>Slater</t>
  </si>
  <si>
    <t>oliver</t>
  </si>
  <si>
    <t>Lucy</t>
  </si>
  <si>
    <t>Donnelly</t>
  </si>
  <si>
    <t>Charly</t>
  </si>
  <si>
    <t>Ciara</t>
  </si>
  <si>
    <t>Alex</t>
  </si>
  <si>
    <t>Westbury</t>
  </si>
  <si>
    <t>Erin</t>
  </si>
  <si>
    <t>Austin</t>
  </si>
  <si>
    <t>Isabelle</t>
  </si>
  <si>
    <t>Plant</t>
  </si>
  <si>
    <t>Halesowen Tri</t>
  </si>
  <si>
    <t>Caitlyn</t>
  </si>
  <si>
    <t>Mander</t>
  </si>
  <si>
    <t>Helen</t>
  </si>
  <si>
    <t>Flack</t>
  </si>
  <si>
    <t>Molly</t>
  </si>
  <si>
    <t>Points</t>
  </si>
  <si>
    <t>HYATT</t>
  </si>
  <si>
    <t>Amy</t>
  </si>
  <si>
    <t>HINTON</t>
  </si>
  <si>
    <t>CHANDLER</t>
  </si>
  <si>
    <t>Stratford On Avon Triathlon Club</t>
  </si>
  <si>
    <t>Logan</t>
  </si>
  <si>
    <t>HOBDAY</t>
  </si>
  <si>
    <t>MITCHELL</t>
  </si>
  <si>
    <t>Harry</t>
  </si>
  <si>
    <t>Jasmine</t>
  </si>
  <si>
    <t>BARRETT</t>
  </si>
  <si>
    <t>SY Tri (Shrewsbury Triathlon)</t>
  </si>
  <si>
    <t>Georgina</t>
  </si>
  <si>
    <t>GRIFFITHS</t>
  </si>
  <si>
    <t>Rugby Triathlon Club</t>
  </si>
  <si>
    <t>Jake</t>
  </si>
  <si>
    <t>DEANER</t>
  </si>
  <si>
    <t>Stratford Upon Avon Triathlon Club</t>
  </si>
  <si>
    <t>Peter</t>
  </si>
  <si>
    <t>Ben</t>
  </si>
  <si>
    <t>PRICE</t>
  </si>
  <si>
    <t>Callum</t>
  </si>
  <si>
    <t>THOMPSON</t>
  </si>
  <si>
    <t>Ewen</t>
  </si>
  <si>
    <t>SLATER</t>
  </si>
  <si>
    <t>HARLAND</t>
  </si>
  <si>
    <t>NOLAN</t>
  </si>
  <si>
    <t>EVT</t>
  </si>
  <si>
    <t>Megan</t>
  </si>
  <si>
    <t>DAVIS</t>
  </si>
  <si>
    <t>Evesham Vale Triathletes Evt</t>
  </si>
  <si>
    <t>Abi</t>
  </si>
  <si>
    <t>HATHAWAY</t>
  </si>
  <si>
    <t>Abigail</t>
  </si>
  <si>
    <t>KENNARD</t>
  </si>
  <si>
    <t>Rosie</t>
  </si>
  <si>
    <t>BRISCOE</t>
  </si>
  <si>
    <t>FLACK</t>
  </si>
  <si>
    <t>Queta</t>
  </si>
  <si>
    <t>TAYLOR</t>
  </si>
  <si>
    <t>Oldbury Swimming &amp; Triathlon Club</t>
  </si>
  <si>
    <t>Leah</t>
  </si>
  <si>
    <t>GOPAL</t>
  </si>
  <si>
    <t>Francis</t>
  </si>
  <si>
    <t>BARKER</t>
  </si>
  <si>
    <t>william</t>
  </si>
  <si>
    <t>Oldbury Swimming &amp;Triathlon</t>
  </si>
  <si>
    <t>Oscar</t>
  </si>
  <si>
    <t>Wincott</t>
  </si>
  <si>
    <t>Francesca</t>
  </si>
  <si>
    <t>Jackson</t>
  </si>
  <si>
    <t>Murphy</t>
  </si>
  <si>
    <t>Hamilton</t>
  </si>
  <si>
    <t>Team Huub</t>
  </si>
  <si>
    <t>Scarlett</t>
  </si>
  <si>
    <t>Williams</t>
  </si>
  <si>
    <t>Pridham</t>
  </si>
  <si>
    <t>Georgia</t>
  </si>
  <si>
    <t>Tamworth Atletic Club</t>
  </si>
  <si>
    <t>charlotte</t>
  </si>
  <si>
    <t>Gunstensen</t>
  </si>
  <si>
    <t xml:space="preserve">Jacob </t>
  </si>
  <si>
    <t>Oakes</t>
  </si>
  <si>
    <t>Leon</t>
  </si>
  <si>
    <t>Asbury</t>
  </si>
  <si>
    <t>Kind</t>
  </si>
  <si>
    <t>Cerys</t>
  </si>
  <si>
    <t>Brook</t>
  </si>
  <si>
    <t>Zena</t>
  </si>
  <si>
    <t>Daniel</t>
  </si>
  <si>
    <t>Wood</t>
  </si>
  <si>
    <t>Kody</t>
  </si>
  <si>
    <t>Gilbody</t>
  </si>
  <si>
    <t>Wrekin Triathlon Club</t>
  </si>
  <si>
    <t xml:space="preserve">Zoe </t>
  </si>
  <si>
    <t>Chloe</t>
  </si>
  <si>
    <t>Morris-Jones</t>
  </si>
  <si>
    <t>Pritchard</t>
  </si>
  <si>
    <t>Poppy</t>
  </si>
  <si>
    <t>Isabella</t>
  </si>
  <si>
    <t>Nixon</t>
  </si>
  <si>
    <t>Stanesby</t>
  </si>
  <si>
    <t>Kenilworth Juniors Tri</t>
  </si>
  <si>
    <t>Jacob</t>
  </si>
  <si>
    <t>Christer</t>
  </si>
  <si>
    <t>Oliver</t>
  </si>
  <si>
    <t>Barguss</t>
  </si>
  <si>
    <t xml:space="preserve">George </t>
  </si>
  <si>
    <t>Wooley</t>
  </si>
  <si>
    <t>Foster</t>
  </si>
  <si>
    <t>Emily</t>
  </si>
  <si>
    <t>Hayward</t>
  </si>
  <si>
    <t>Nathan</t>
  </si>
  <si>
    <t>Sanders</t>
  </si>
  <si>
    <t>STC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</si>
</sst>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Verdana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46" fontId="2" fillId="0" borderId="1" xfId="0" applyNumberFormat="1" applyFont="1" applyBorder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1" xfId="0" applyBorder="1"/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1" xfId="0" applyFont="1" applyBorder="1" applyAlignment="1">
      <alignment horizontal="center"/>
    </xf>
    <xf numFmtId="0" fontId="6" fillId="0" borderId="0" xfId="0" applyFont="1" applyFill="1"/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709EE-26EB-467B-A98A-1C94CCCB43BE}">
  <dimension ref="A1:N18"/>
  <sheetViews>
    <sheetView workbookViewId="0">
      <selection activeCell="K5" sqref="K5"/>
    </sheetView>
  </sheetViews>
  <sheetFormatPr defaultRowHeight="14.4" x14ac:dyDescent="0.3"/>
  <cols>
    <col min="1" max="1" width="7.5546875" bestFit="1" customWidth="1"/>
    <col min="2" max="2" width="9.33203125" bestFit="1" customWidth="1"/>
    <col min="3" max="3" width="27.88671875" bestFit="1" customWidth="1"/>
    <col min="4" max="4" width="10.5546875" bestFit="1" customWidth="1"/>
    <col min="7" max="7" width="11.77734375" bestFit="1" customWidth="1"/>
    <col min="8" max="8" width="9.5546875" customWidth="1"/>
    <col min="9" max="9" width="9.88671875" bestFit="1" customWidth="1"/>
    <col min="13" max="13" width="21" bestFit="1" customWidth="1"/>
  </cols>
  <sheetData>
    <row r="1" spans="1:14" x14ac:dyDescent="0.3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4" x14ac:dyDescent="0.3">
      <c r="A2" s="1" t="s">
        <v>0</v>
      </c>
      <c r="B2" s="1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204</v>
      </c>
      <c r="J2" s="8" t="s">
        <v>109</v>
      </c>
    </row>
    <row r="3" spans="1:14" x14ac:dyDescent="0.3">
      <c r="A3" s="1" t="s">
        <v>31</v>
      </c>
      <c r="B3" s="1" t="s">
        <v>32</v>
      </c>
      <c r="C3" s="1" t="s">
        <v>18</v>
      </c>
      <c r="D3" s="8">
        <v>1000</v>
      </c>
      <c r="E3" s="8">
        <v>1000</v>
      </c>
      <c r="F3" s="8">
        <v>1000</v>
      </c>
      <c r="G3" s="8"/>
      <c r="H3" s="8">
        <v>1000</v>
      </c>
      <c r="I3" s="8">
        <v>1000</v>
      </c>
      <c r="J3" s="1">
        <f>LARGE(D3:I3,1)+LARGE(D3:I3,2)+LARGE(D3:I3,3)+LARGE(D3:I3,4)</f>
        <v>4000</v>
      </c>
      <c r="L3" s="3"/>
      <c r="M3" s="3"/>
      <c r="N3" s="3"/>
    </row>
    <row r="4" spans="1:14" x14ac:dyDescent="0.3">
      <c r="A4" s="8" t="s">
        <v>181</v>
      </c>
      <c r="B4" s="8" t="s">
        <v>182</v>
      </c>
      <c r="C4" s="8" t="s">
        <v>183</v>
      </c>
      <c r="D4" s="1"/>
      <c r="E4" s="1"/>
      <c r="F4" s="8">
        <v>977</v>
      </c>
      <c r="G4" s="1">
        <v>1000</v>
      </c>
      <c r="H4" s="1">
        <v>998</v>
      </c>
      <c r="I4" s="1">
        <v>969</v>
      </c>
      <c r="J4" s="1">
        <f t="shared" ref="J4:J9" si="0">LARGE(D4:I4,1)+LARGE(D4:I4,2)+LARGE(D4:I4,3)+LARGE(D4:I4,4)</f>
        <v>3944</v>
      </c>
      <c r="L4" s="3"/>
      <c r="M4" s="3"/>
      <c r="N4" s="3"/>
    </row>
    <row r="5" spans="1:14" x14ac:dyDescent="0.3">
      <c r="A5" s="8" t="s">
        <v>171</v>
      </c>
      <c r="B5" s="8" t="s">
        <v>172</v>
      </c>
      <c r="C5" s="8" t="s">
        <v>10</v>
      </c>
      <c r="D5" s="1"/>
      <c r="E5" s="1"/>
      <c r="F5" s="1">
        <v>872</v>
      </c>
      <c r="G5" s="1">
        <v>872</v>
      </c>
      <c r="H5" s="1">
        <v>885</v>
      </c>
      <c r="I5" s="1">
        <v>895</v>
      </c>
      <c r="J5" s="1">
        <f t="shared" si="0"/>
        <v>3524</v>
      </c>
      <c r="L5" s="3"/>
      <c r="M5" s="3"/>
      <c r="N5" s="3"/>
    </row>
    <row r="6" spans="1:14" x14ac:dyDescent="0.3">
      <c r="A6" s="1" t="s">
        <v>34</v>
      </c>
      <c r="B6" s="1" t="s">
        <v>35</v>
      </c>
      <c r="C6" s="1" t="s">
        <v>10</v>
      </c>
      <c r="D6" s="8">
        <v>860</v>
      </c>
      <c r="E6" s="8">
        <v>892</v>
      </c>
      <c r="F6" s="8"/>
      <c r="G6" s="8">
        <v>853</v>
      </c>
      <c r="H6" s="8">
        <v>849</v>
      </c>
      <c r="I6" s="8">
        <v>867</v>
      </c>
      <c r="J6" s="1">
        <f t="shared" si="0"/>
        <v>3472</v>
      </c>
      <c r="L6" s="3"/>
      <c r="M6" s="3"/>
      <c r="N6" s="3"/>
    </row>
    <row r="7" spans="1:14" x14ac:dyDescent="0.3">
      <c r="A7" s="1" t="s">
        <v>38</v>
      </c>
      <c r="B7" s="1" t="s">
        <v>39</v>
      </c>
      <c r="C7" s="1" t="s">
        <v>18</v>
      </c>
      <c r="D7" s="1">
        <v>838</v>
      </c>
      <c r="E7" s="1">
        <v>887</v>
      </c>
      <c r="F7" s="1">
        <v>807</v>
      </c>
      <c r="G7" s="1">
        <v>848</v>
      </c>
      <c r="H7" s="1">
        <v>870</v>
      </c>
      <c r="I7" s="1"/>
      <c r="J7" s="1">
        <f t="shared" si="0"/>
        <v>3443</v>
      </c>
      <c r="L7" s="3"/>
      <c r="M7" s="3"/>
      <c r="N7" s="3"/>
    </row>
    <row r="8" spans="1:14" x14ac:dyDescent="0.3">
      <c r="A8" s="1" t="s">
        <v>36</v>
      </c>
      <c r="B8" s="1" t="s">
        <v>37</v>
      </c>
      <c r="C8" s="1" t="s">
        <v>114</v>
      </c>
      <c r="D8" s="1">
        <v>849</v>
      </c>
      <c r="E8" s="1">
        <v>863</v>
      </c>
      <c r="F8" s="1">
        <v>811</v>
      </c>
      <c r="G8" s="1">
        <v>832</v>
      </c>
      <c r="H8" s="1">
        <v>843</v>
      </c>
      <c r="I8" s="1">
        <v>837</v>
      </c>
      <c r="J8" s="1">
        <f t="shared" si="0"/>
        <v>3392</v>
      </c>
      <c r="L8" s="3"/>
      <c r="M8" s="3"/>
      <c r="N8" s="3"/>
    </row>
    <row r="9" spans="1:14" x14ac:dyDescent="0.3">
      <c r="A9" s="1" t="s">
        <v>40</v>
      </c>
      <c r="B9" s="1" t="s">
        <v>41</v>
      </c>
      <c r="C9" s="1" t="s">
        <v>42</v>
      </c>
      <c r="D9" s="30">
        <v>779</v>
      </c>
      <c r="E9" s="1">
        <v>859</v>
      </c>
      <c r="F9" s="1">
        <v>820</v>
      </c>
      <c r="G9" s="1">
        <v>831</v>
      </c>
      <c r="H9" s="1"/>
      <c r="I9" s="1">
        <v>834</v>
      </c>
      <c r="J9" s="1">
        <f t="shared" si="0"/>
        <v>3344</v>
      </c>
      <c r="L9" s="3"/>
      <c r="M9" s="3"/>
      <c r="N9" s="3"/>
    </row>
    <row r="10" spans="1:14" x14ac:dyDescent="0.3">
      <c r="A10" s="1" t="s">
        <v>173</v>
      </c>
      <c r="B10" s="1" t="s">
        <v>174</v>
      </c>
      <c r="C10" s="1" t="s">
        <v>33</v>
      </c>
      <c r="D10" s="1"/>
      <c r="E10" s="1"/>
      <c r="F10" s="1">
        <v>840</v>
      </c>
      <c r="G10" s="1">
        <v>834</v>
      </c>
      <c r="H10" s="1"/>
      <c r="I10" s="1">
        <v>803</v>
      </c>
      <c r="J10" s="1">
        <f>SUM(D10:I10)</f>
        <v>2477</v>
      </c>
      <c r="L10" s="3"/>
      <c r="M10" s="3"/>
      <c r="N10" s="3"/>
    </row>
    <row r="11" spans="1:14" x14ac:dyDescent="0.3">
      <c r="A11" s="1" t="s">
        <v>46</v>
      </c>
      <c r="B11" s="1" t="s">
        <v>117</v>
      </c>
      <c r="C11" s="1" t="s">
        <v>22</v>
      </c>
      <c r="D11" s="1">
        <v>823</v>
      </c>
      <c r="E11" s="1">
        <v>828</v>
      </c>
      <c r="F11" s="1"/>
      <c r="G11" s="1"/>
      <c r="H11" s="1"/>
      <c r="I11" s="1"/>
      <c r="J11" s="1">
        <f t="shared" ref="J11:J13" si="1">SUM(D11:I11)</f>
        <v>1651</v>
      </c>
      <c r="L11" s="3"/>
      <c r="M11" s="3"/>
      <c r="N11" s="3"/>
    </row>
    <row r="12" spans="1:14" x14ac:dyDescent="0.3">
      <c r="A12" s="1" t="s">
        <v>43</v>
      </c>
      <c r="B12" s="1" t="s">
        <v>44</v>
      </c>
      <c r="C12" s="1">
        <v>40321</v>
      </c>
      <c r="D12" s="1">
        <v>736</v>
      </c>
      <c r="E12" s="1"/>
      <c r="F12" s="1">
        <v>756</v>
      </c>
      <c r="G12" s="1"/>
      <c r="H12" s="1"/>
      <c r="I12" s="1"/>
      <c r="J12" s="1">
        <f t="shared" si="1"/>
        <v>1492</v>
      </c>
      <c r="L12" s="3"/>
      <c r="M12" s="3"/>
      <c r="N12" s="3"/>
    </row>
    <row r="13" spans="1:14" x14ac:dyDescent="0.3">
      <c r="A13" s="1" t="s">
        <v>115</v>
      </c>
      <c r="B13" s="1" t="s">
        <v>116</v>
      </c>
      <c r="C13" s="1" t="s">
        <v>33</v>
      </c>
      <c r="D13" s="1"/>
      <c r="E13" s="1">
        <v>842</v>
      </c>
      <c r="F13" s="1"/>
      <c r="G13" s="1"/>
      <c r="H13" s="1"/>
      <c r="I13" s="1"/>
      <c r="J13" s="1">
        <f t="shared" si="1"/>
        <v>842</v>
      </c>
      <c r="L13" s="3"/>
      <c r="M13" s="3"/>
      <c r="N13" s="3"/>
    </row>
    <row r="14" spans="1:14" x14ac:dyDescent="0.3">
      <c r="A14" s="1"/>
      <c r="B14" s="1"/>
      <c r="C14" s="1"/>
      <c r="D14" s="1"/>
      <c r="E14" s="1"/>
      <c r="F14" s="1"/>
      <c r="G14" s="1"/>
      <c r="H14" s="1"/>
      <c r="I14" s="1"/>
      <c r="J14" s="1">
        <f t="shared" ref="J11:J14" si="2">SUM(D14:I14)</f>
        <v>0</v>
      </c>
      <c r="L14" s="3"/>
      <c r="M14" s="3"/>
      <c r="N14" s="3"/>
    </row>
    <row r="15" spans="1:14" x14ac:dyDescent="0.3">
      <c r="L15" s="3"/>
      <c r="M15" s="3"/>
      <c r="N15" s="3"/>
    </row>
    <row r="16" spans="1:14" x14ac:dyDescent="0.3">
      <c r="L16" s="3"/>
      <c r="M16" s="3"/>
      <c r="N16" s="3"/>
    </row>
    <row r="17" spans="12:14" x14ac:dyDescent="0.3">
      <c r="L17" s="3"/>
      <c r="M17" s="3"/>
      <c r="N17" s="3"/>
    </row>
    <row r="18" spans="12:14" x14ac:dyDescent="0.3">
      <c r="L18" s="3"/>
      <c r="M18" s="3"/>
      <c r="N18" s="3"/>
    </row>
  </sheetData>
  <sortState xmlns:xlrd2="http://schemas.microsoft.com/office/spreadsheetml/2017/richdata2" ref="A1:J9">
    <sortCondition descending="1" ref="J3:J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EB4E2-DEB8-4A01-A77E-DD65E62C79B0}">
  <dimension ref="A2:N16"/>
  <sheetViews>
    <sheetView workbookViewId="0">
      <selection activeCell="J4" sqref="J4"/>
    </sheetView>
  </sheetViews>
  <sheetFormatPr defaultRowHeight="14.4" x14ac:dyDescent="0.3"/>
  <cols>
    <col min="2" max="2" width="11.5546875" bestFit="1" customWidth="1"/>
    <col min="3" max="3" width="30.21875" bestFit="1" customWidth="1"/>
    <col min="4" max="4" width="10.109375" bestFit="1" customWidth="1"/>
    <col min="6" max="6" width="14.6640625" bestFit="1" customWidth="1"/>
    <col min="7" max="7" width="11.77734375" bestFit="1" customWidth="1"/>
    <col min="8" max="8" width="14.6640625" bestFit="1" customWidth="1"/>
    <col min="9" max="9" width="9.88671875" bestFit="1" customWidth="1"/>
    <col min="10" max="10" width="14.6640625" bestFit="1" customWidth="1"/>
    <col min="13" max="13" width="21" bestFit="1" customWidth="1"/>
  </cols>
  <sheetData>
    <row r="2" spans="1:14" x14ac:dyDescent="0.3">
      <c r="A2" s="4" t="s">
        <v>0</v>
      </c>
      <c r="B2" s="4"/>
      <c r="C2" s="4" t="s">
        <v>1</v>
      </c>
      <c r="D2" s="4" t="s">
        <v>30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204</v>
      </c>
      <c r="J2" s="4" t="s">
        <v>109</v>
      </c>
      <c r="K2" s="9"/>
      <c r="L2" s="13"/>
      <c r="M2" s="3"/>
      <c r="N2" s="3"/>
    </row>
    <row r="3" spans="1:14" x14ac:dyDescent="0.3">
      <c r="A3" s="11" t="s">
        <v>7</v>
      </c>
      <c r="B3" s="11" t="s">
        <v>8</v>
      </c>
      <c r="C3" s="11" t="s">
        <v>9</v>
      </c>
      <c r="D3" s="4">
        <v>1000</v>
      </c>
      <c r="E3" s="5">
        <v>1000</v>
      </c>
      <c r="F3" s="17">
        <v>1000</v>
      </c>
      <c r="G3" s="21">
        <v>1000</v>
      </c>
      <c r="H3" s="26"/>
      <c r="I3" s="21"/>
      <c r="J3" s="26">
        <f>SUM(D3:I3)</f>
        <v>4000</v>
      </c>
      <c r="K3" s="10"/>
      <c r="L3" s="23"/>
      <c r="M3" s="24"/>
      <c r="N3" s="3"/>
    </row>
    <row r="4" spans="1:14" x14ac:dyDescent="0.3">
      <c r="A4" s="11" t="s">
        <v>11</v>
      </c>
      <c r="B4" s="11" t="s">
        <v>19</v>
      </c>
      <c r="C4" s="11" t="s">
        <v>10</v>
      </c>
      <c r="D4" s="4">
        <v>868</v>
      </c>
      <c r="E4" s="5">
        <v>871</v>
      </c>
      <c r="F4" s="17">
        <v>842</v>
      </c>
      <c r="G4" s="6"/>
      <c r="H4" s="26">
        <v>971</v>
      </c>
      <c r="I4" s="21">
        <v>973</v>
      </c>
      <c r="J4" s="26">
        <f>SUM(D4:I4)-F4</f>
        <v>3683</v>
      </c>
      <c r="K4" s="28"/>
      <c r="L4" s="23"/>
      <c r="M4" s="24"/>
      <c r="N4" s="3"/>
    </row>
    <row r="5" spans="1:14" x14ac:dyDescent="0.3">
      <c r="A5" s="11" t="s">
        <v>159</v>
      </c>
      <c r="B5" s="11" t="s">
        <v>160</v>
      </c>
      <c r="C5" s="11" t="s">
        <v>10</v>
      </c>
      <c r="D5" s="11">
        <v>833</v>
      </c>
      <c r="E5" s="7">
        <v>865</v>
      </c>
      <c r="F5" s="19">
        <v>842</v>
      </c>
      <c r="G5" s="1">
        <v>908</v>
      </c>
      <c r="H5" s="27"/>
      <c r="I5" s="29">
        <v>982</v>
      </c>
      <c r="J5" s="26">
        <v>3597</v>
      </c>
      <c r="K5" s="10"/>
      <c r="L5" s="23"/>
      <c r="M5" s="24"/>
      <c r="N5" s="3"/>
    </row>
    <row r="6" spans="1:14" x14ac:dyDescent="0.3">
      <c r="A6" s="11" t="s">
        <v>169</v>
      </c>
      <c r="B6" s="11" t="s">
        <v>170</v>
      </c>
      <c r="C6" s="11" t="s">
        <v>24</v>
      </c>
      <c r="D6" s="1"/>
      <c r="E6" s="1"/>
      <c r="F6" s="1">
        <v>834</v>
      </c>
      <c r="G6" s="1">
        <v>869</v>
      </c>
      <c r="H6" s="27">
        <v>938</v>
      </c>
      <c r="I6" s="29">
        <v>955</v>
      </c>
      <c r="J6" s="26">
        <f>SUM(D6:I6)</f>
        <v>3596</v>
      </c>
      <c r="K6" s="28"/>
      <c r="L6" s="23"/>
      <c r="M6" s="24"/>
      <c r="N6" s="3"/>
    </row>
    <row r="7" spans="1:14" x14ac:dyDescent="0.3">
      <c r="A7" s="11" t="s">
        <v>23</v>
      </c>
      <c r="B7" s="11" t="s">
        <v>191</v>
      </c>
      <c r="C7" s="11" t="s">
        <v>24</v>
      </c>
      <c r="D7" s="4">
        <v>798</v>
      </c>
      <c r="E7" s="5">
        <v>888</v>
      </c>
      <c r="F7" s="17">
        <v>797</v>
      </c>
      <c r="G7" s="6"/>
      <c r="H7" s="26">
        <v>998</v>
      </c>
      <c r="I7" s="21"/>
      <c r="J7" s="26">
        <f>SUM(D7:I7)</f>
        <v>3481</v>
      </c>
      <c r="K7" s="10"/>
      <c r="L7" s="23"/>
      <c r="M7" s="24"/>
      <c r="N7" s="3"/>
    </row>
    <row r="8" spans="1:14" x14ac:dyDescent="0.3">
      <c r="A8" s="11" t="s">
        <v>20</v>
      </c>
      <c r="B8" s="11" t="s">
        <v>21</v>
      </c>
      <c r="C8" s="11" t="s">
        <v>22</v>
      </c>
      <c r="D8" s="4">
        <v>840</v>
      </c>
      <c r="E8" s="5">
        <v>823</v>
      </c>
      <c r="F8" s="17">
        <v>737</v>
      </c>
      <c r="G8" s="6"/>
      <c r="H8" s="26">
        <v>870</v>
      </c>
      <c r="I8" s="21"/>
      <c r="J8" s="26">
        <f>SUM(D8:I8)</f>
        <v>3270</v>
      </c>
      <c r="K8" s="10"/>
      <c r="L8" s="23"/>
      <c r="M8" s="24"/>
      <c r="N8" s="3"/>
    </row>
    <row r="9" spans="1:14" x14ac:dyDescent="0.3">
      <c r="A9" s="11" t="s">
        <v>25</v>
      </c>
      <c r="B9" s="11" t="s">
        <v>26</v>
      </c>
      <c r="C9" s="11" t="s">
        <v>10</v>
      </c>
      <c r="D9" s="4">
        <v>760</v>
      </c>
      <c r="E9" s="5">
        <v>762</v>
      </c>
      <c r="F9" s="17">
        <v>687</v>
      </c>
      <c r="G9" s="6"/>
      <c r="H9" s="26"/>
      <c r="I9" s="21">
        <v>862</v>
      </c>
      <c r="J9" s="26">
        <f>SUM(D9:I9)</f>
        <v>3071</v>
      </c>
      <c r="K9" s="10"/>
      <c r="L9" s="23"/>
      <c r="M9" s="24"/>
      <c r="N9" s="3"/>
    </row>
    <row r="10" spans="1:14" x14ac:dyDescent="0.3">
      <c r="A10" s="11" t="s">
        <v>13</v>
      </c>
      <c r="B10" s="11" t="s">
        <v>14</v>
      </c>
      <c r="C10" s="11" t="s">
        <v>15</v>
      </c>
      <c r="D10" s="4">
        <v>927</v>
      </c>
      <c r="E10" s="5">
        <v>967</v>
      </c>
      <c r="F10" s="17">
        <v>897</v>
      </c>
      <c r="G10" s="6"/>
      <c r="H10" s="26"/>
      <c r="I10" s="21"/>
      <c r="J10" s="26">
        <f>SUM(D10:I10)</f>
        <v>2791</v>
      </c>
      <c r="K10" s="10"/>
      <c r="L10" s="23"/>
      <c r="M10" s="24"/>
      <c r="N10" s="3"/>
    </row>
    <row r="11" spans="1:14" x14ac:dyDescent="0.3">
      <c r="A11" s="4" t="s">
        <v>111</v>
      </c>
      <c r="B11" s="4" t="s">
        <v>112</v>
      </c>
      <c r="C11" s="4"/>
      <c r="D11" s="4"/>
      <c r="E11" s="7">
        <v>707</v>
      </c>
      <c r="F11" s="16"/>
      <c r="G11" s="4">
        <v>735</v>
      </c>
      <c r="H11" s="25">
        <v>842</v>
      </c>
      <c r="I11" s="4"/>
      <c r="J11" s="26">
        <f>SUM(D11:I11)</f>
        <v>2284</v>
      </c>
      <c r="K11" s="9"/>
      <c r="L11" s="13"/>
      <c r="M11" s="3"/>
      <c r="N11" s="3"/>
    </row>
    <row r="12" spans="1:14" x14ac:dyDescent="0.3">
      <c r="A12" s="11" t="s">
        <v>189</v>
      </c>
      <c r="B12" s="11" t="s">
        <v>190</v>
      </c>
      <c r="C12" s="11" t="s">
        <v>10</v>
      </c>
      <c r="D12" s="15"/>
      <c r="E12" s="15"/>
      <c r="F12" s="15"/>
      <c r="G12" s="15"/>
      <c r="H12" s="1">
        <v>1000</v>
      </c>
      <c r="I12" s="29">
        <v>1000</v>
      </c>
      <c r="J12" s="26">
        <f>SUM(D12:I12)</f>
        <v>2000</v>
      </c>
      <c r="K12" s="9"/>
      <c r="L12" s="13"/>
      <c r="M12" s="3"/>
      <c r="N12" s="3"/>
    </row>
    <row r="13" spans="1:14" x14ac:dyDescent="0.3">
      <c r="A13" s="11" t="s">
        <v>16</v>
      </c>
      <c r="B13" s="11" t="s">
        <v>17</v>
      </c>
      <c r="C13" s="11" t="s">
        <v>18</v>
      </c>
      <c r="D13" s="4">
        <v>871</v>
      </c>
      <c r="E13" s="5">
        <v>832</v>
      </c>
      <c r="F13" s="17"/>
      <c r="G13" s="6"/>
      <c r="H13" s="26"/>
      <c r="I13" s="21"/>
      <c r="J13" s="26">
        <f>SUM(D13:I13)</f>
        <v>1703</v>
      </c>
    </row>
    <row r="14" spans="1:14" x14ac:dyDescent="0.3">
      <c r="A14" s="4" t="s">
        <v>27</v>
      </c>
      <c r="B14" s="4" t="s">
        <v>110</v>
      </c>
      <c r="C14" s="4" t="s">
        <v>28</v>
      </c>
      <c r="D14" s="4"/>
      <c r="E14" s="7">
        <v>766</v>
      </c>
      <c r="F14" s="16"/>
      <c r="G14" s="4"/>
      <c r="H14" s="25">
        <v>830</v>
      </c>
      <c r="I14" s="4"/>
      <c r="J14" s="26">
        <f>SUM(D14:I14)</f>
        <v>1596</v>
      </c>
    </row>
    <row r="15" spans="1:14" x14ac:dyDescent="0.3">
      <c r="A15" s="11" t="s">
        <v>185</v>
      </c>
      <c r="B15" s="11" t="s">
        <v>186</v>
      </c>
      <c r="C15" s="11" t="s">
        <v>42</v>
      </c>
      <c r="D15" s="1"/>
      <c r="E15" s="1"/>
      <c r="F15" s="1"/>
      <c r="G15" s="1">
        <v>827</v>
      </c>
      <c r="H15" s="27"/>
      <c r="I15" s="29"/>
      <c r="J15" s="26">
        <f>SUM(D15:I15)</f>
        <v>827</v>
      </c>
    </row>
    <row r="16" spans="1:14" x14ac:dyDescent="0.3">
      <c r="A16" s="11" t="s">
        <v>23</v>
      </c>
      <c r="B16" s="11" t="s">
        <v>29</v>
      </c>
      <c r="C16" s="11"/>
      <c r="D16" s="4">
        <v>621</v>
      </c>
      <c r="E16" s="5"/>
      <c r="F16" s="2"/>
      <c r="G16" s="6"/>
      <c r="H16" s="26"/>
      <c r="I16" s="21"/>
      <c r="J16" s="26">
        <f>SUM(D16:I16)</f>
        <v>621</v>
      </c>
    </row>
  </sheetData>
  <sortState xmlns:xlrd2="http://schemas.microsoft.com/office/spreadsheetml/2017/richdata2" ref="A2:J16">
    <sortCondition descending="1" ref="J2:J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DBB06-A03A-485E-A992-DCF8B7875EE0}">
  <dimension ref="A2:R17"/>
  <sheetViews>
    <sheetView workbookViewId="0">
      <selection activeCell="J3" sqref="J3"/>
    </sheetView>
  </sheetViews>
  <sheetFormatPr defaultRowHeight="14.4" x14ac:dyDescent="0.3"/>
  <cols>
    <col min="2" max="2" width="10.77734375" bestFit="1" customWidth="1"/>
    <col min="3" max="3" width="34.88671875" bestFit="1" customWidth="1"/>
    <col min="4" max="4" width="10.5546875" bestFit="1" customWidth="1"/>
    <col min="7" max="7" width="11.77734375" bestFit="1" customWidth="1"/>
    <col min="9" max="9" width="9.88671875" bestFit="1" customWidth="1"/>
    <col min="13" max="13" width="16.88671875" bestFit="1" customWidth="1"/>
  </cols>
  <sheetData>
    <row r="2" spans="1:18" x14ac:dyDescent="0.3">
      <c r="A2" s="1" t="s">
        <v>0</v>
      </c>
      <c r="B2" s="1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204</v>
      </c>
      <c r="J2" s="1" t="s">
        <v>109</v>
      </c>
      <c r="L2" s="18"/>
      <c r="Q2" s="9"/>
      <c r="R2" s="9"/>
    </row>
    <row r="3" spans="1:18" x14ac:dyDescent="0.3">
      <c r="A3" s="1" t="s">
        <v>129</v>
      </c>
      <c r="B3" s="1" t="s">
        <v>130</v>
      </c>
      <c r="C3" s="1" t="s">
        <v>62</v>
      </c>
      <c r="D3" s="1"/>
      <c r="E3" s="1">
        <v>947</v>
      </c>
      <c r="F3" s="1"/>
      <c r="G3" s="1">
        <v>920</v>
      </c>
      <c r="H3" s="1">
        <v>943</v>
      </c>
      <c r="I3" s="1">
        <v>929</v>
      </c>
      <c r="J3" s="1">
        <f>SUM(D3:I3)</f>
        <v>3739</v>
      </c>
      <c r="L3" s="22"/>
      <c r="M3" s="3"/>
      <c r="N3" s="3"/>
      <c r="Q3" s="14"/>
      <c r="R3" s="9"/>
    </row>
    <row r="4" spans="1:18" x14ac:dyDescent="0.3">
      <c r="A4" s="1" t="s">
        <v>131</v>
      </c>
      <c r="B4" s="1" t="s">
        <v>132</v>
      </c>
      <c r="C4" s="1"/>
      <c r="D4" s="1">
        <v>847</v>
      </c>
      <c r="E4" s="1">
        <v>889</v>
      </c>
      <c r="F4" s="1"/>
      <c r="G4" s="1"/>
      <c r="H4" s="1">
        <v>874</v>
      </c>
      <c r="I4" s="1">
        <v>879</v>
      </c>
      <c r="J4" s="1">
        <f>SUM(D4:I4)</f>
        <v>3489</v>
      </c>
      <c r="L4" s="22"/>
      <c r="M4" s="3"/>
      <c r="N4" s="3"/>
      <c r="Q4" s="14"/>
      <c r="R4" s="9"/>
    </row>
    <row r="5" spans="1:18" x14ac:dyDescent="0.3">
      <c r="A5" s="1" t="s">
        <v>157</v>
      </c>
      <c r="B5" s="1" t="s">
        <v>158</v>
      </c>
      <c r="C5" s="1" t="s">
        <v>62</v>
      </c>
      <c r="D5" s="1">
        <v>818</v>
      </c>
      <c r="E5" s="1"/>
      <c r="F5" s="1">
        <v>790</v>
      </c>
      <c r="G5" s="1"/>
      <c r="H5" s="1">
        <v>864</v>
      </c>
      <c r="I5" s="1">
        <v>866</v>
      </c>
      <c r="J5" s="1">
        <f>SUM(D5:I5)</f>
        <v>3338</v>
      </c>
      <c r="L5" s="22"/>
      <c r="M5" s="3"/>
      <c r="N5" s="3"/>
      <c r="Q5" s="14"/>
      <c r="R5" s="9"/>
    </row>
    <row r="6" spans="1:18" x14ac:dyDescent="0.3">
      <c r="A6" s="8" t="s">
        <v>197</v>
      </c>
      <c r="B6" s="8" t="s">
        <v>198</v>
      </c>
      <c r="C6" s="8" t="s">
        <v>127</v>
      </c>
      <c r="D6" s="1"/>
      <c r="E6" s="1"/>
      <c r="F6" s="1"/>
      <c r="G6" s="1">
        <v>1000</v>
      </c>
      <c r="H6" s="1">
        <v>930</v>
      </c>
      <c r="I6" s="1">
        <v>960</v>
      </c>
      <c r="J6" s="1">
        <f>SUM(D6:I6)</f>
        <v>2890</v>
      </c>
      <c r="L6" s="22"/>
      <c r="M6" s="3"/>
      <c r="N6" s="3"/>
      <c r="Q6" s="14"/>
      <c r="R6" s="9"/>
    </row>
    <row r="7" spans="1:18" x14ac:dyDescent="0.3">
      <c r="A7" s="1" t="s">
        <v>155</v>
      </c>
      <c r="B7" s="1" t="s">
        <v>14</v>
      </c>
      <c r="C7" s="1" t="s">
        <v>156</v>
      </c>
      <c r="D7" s="1">
        <v>1000</v>
      </c>
      <c r="E7" s="1"/>
      <c r="F7" s="1">
        <v>1000</v>
      </c>
      <c r="G7" s="1"/>
      <c r="H7" s="1"/>
      <c r="I7" s="1"/>
      <c r="J7" s="1">
        <f>SUM(D7:I7)</f>
        <v>2000</v>
      </c>
      <c r="L7" s="18"/>
      <c r="Q7" s="14"/>
      <c r="R7" s="9"/>
    </row>
    <row r="8" spans="1:18" x14ac:dyDescent="0.3">
      <c r="A8" s="1" t="s">
        <v>125</v>
      </c>
      <c r="B8" s="1" t="s">
        <v>126</v>
      </c>
      <c r="C8" s="1" t="s">
        <v>127</v>
      </c>
      <c r="D8" s="1"/>
      <c r="E8" s="1">
        <v>989</v>
      </c>
      <c r="F8" s="1"/>
      <c r="G8" s="1"/>
      <c r="H8" s="1"/>
      <c r="I8" s="1">
        <v>1000</v>
      </c>
      <c r="J8" s="1">
        <f>SUM(D8:I8)</f>
        <v>1989</v>
      </c>
      <c r="L8" s="18"/>
      <c r="Q8" s="14"/>
      <c r="R8" s="9"/>
    </row>
    <row r="9" spans="1:18" x14ac:dyDescent="0.3">
      <c r="A9" s="1" t="s">
        <v>128</v>
      </c>
      <c r="B9" s="1" t="s">
        <v>117</v>
      </c>
      <c r="C9" s="1" t="s">
        <v>22</v>
      </c>
      <c r="D9" s="1">
        <v>905</v>
      </c>
      <c r="E9" s="1">
        <v>963</v>
      </c>
      <c r="F9" s="1"/>
      <c r="G9" s="1"/>
      <c r="H9" s="1"/>
      <c r="I9" s="1"/>
      <c r="J9" s="1">
        <f>SUM(D9:I9)</f>
        <v>1868</v>
      </c>
      <c r="L9" s="18"/>
      <c r="Q9" s="13"/>
      <c r="R9" s="9"/>
    </row>
    <row r="10" spans="1:18" x14ac:dyDescent="0.3">
      <c r="A10" s="8" t="s">
        <v>179</v>
      </c>
      <c r="B10" s="8" t="s">
        <v>180</v>
      </c>
      <c r="C10" s="8" t="s">
        <v>62</v>
      </c>
      <c r="D10" s="1"/>
      <c r="E10" s="1"/>
      <c r="F10" s="8">
        <v>816</v>
      </c>
      <c r="G10" s="1"/>
      <c r="H10" s="1">
        <v>1000</v>
      </c>
      <c r="I10" s="1"/>
      <c r="J10" s="1">
        <f>SUM(D10:I10)</f>
        <v>1816</v>
      </c>
      <c r="L10" s="18"/>
      <c r="Q10" s="3"/>
    </row>
    <row r="11" spans="1:18" x14ac:dyDescent="0.3">
      <c r="A11" s="1" t="s">
        <v>161</v>
      </c>
      <c r="B11" s="1" t="s">
        <v>162</v>
      </c>
      <c r="C11" s="1" t="s">
        <v>163</v>
      </c>
      <c r="D11" s="1">
        <v>875</v>
      </c>
      <c r="E11" s="1"/>
      <c r="F11" s="1">
        <v>829</v>
      </c>
      <c r="G11" s="1"/>
      <c r="H11" s="1"/>
      <c r="I11" s="1"/>
      <c r="J11" s="1">
        <f>SUM(D11:I11)</f>
        <v>1704</v>
      </c>
    </row>
    <row r="12" spans="1:18" x14ac:dyDescent="0.3">
      <c r="A12" s="1" t="s">
        <v>133</v>
      </c>
      <c r="B12" s="1" t="s">
        <v>134</v>
      </c>
      <c r="C12" s="1" t="s">
        <v>12</v>
      </c>
      <c r="D12" s="1">
        <v>742</v>
      </c>
      <c r="E12" s="1">
        <v>762</v>
      </c>
      <c r="F12" s="1"/>
      <c r="G12" s="1"/>
      <c r="H12" s="1"/>
      <c r="I12" s="1"/>
      <c r="J12" s="1">
        <f>SUM(D12:I12)</f>
        <v>1504</v>
      </c>
    </row>
    <row r="13" spans="1:18" x14ac:dyDescent="0.3">
      <c r="A13" s="1" t="s">
        <v>118</v>
      </c>
      <c r="B13" s="1" t="s">
        <v>113</v>
      </c>
      <c r="C13" s="1" t="s">
        <v>18</v>
      </c>
      <c r="D13" s="1"/>
      <c r="E13" s="1">
        <v>1000</v>
      </c>
      <c r="F13" s="1"/>
      <c r="G13" s="1"/>
      <c r="H13" s="1"/>
      <c r="I13" s="1"/>
      <c r="J13" s="1">
        <f>SUM(D13:I13)</f>
        <v>1000</v>
      </c>
    </row>
    <row r="14" spans="1:18" x14ac:dyDescent="0.3">
      <c r="A14" s="8" t="s">
        <v>195</v>
      </c>
      <c r="B14" s="8" t="s">
        <v>199</v>
      </c>
      <c r="C14" s="1"/>
      <c r="D14" s="1"/>
      <c r="E14" s="1"/>
      <c r="F14" s="1"/>
      <c r="G14" s="1"/>
      <c r="H14" s="1"/>
      <c r="I14" s="1">
        <v>947</v>
      </c>
      <c r="J14" s="1">
        <f>SUM(D14:I14)</f>
        <v>947</v>
      </c>
    </row>
    <row r="15" spans="1:18" x14ac:dyDescent="0.3">
      <c r="A15" s="1" t="s">
        <v>193</v>
      </c>
      <c r="B15" s="1" t="s">
        <v>194</v>
      </c>
      <c r="C15" s="1" t="s">
        <v>192</v>
      </c>
      <c r="D15" s="8"/>
      <c r="E15" s="1"/>
      <c r="F15" s="1"/>
      <c r="G15" s="1"/>
      <c r="H15" s="1">
        <v>797</v>
      </c>
      <c r="I15" s="1"/>
      <c r="J15" s="1">
        <f>SUM(D15:I15)</f>
        <v>797</v>
      </c>
    </row>
    <row r="16" spans="1:18" x14ac:dyDescent="0.3">
      <c r="A16" s="1" t="s">
        <v>195</v>
      </c>
      <c r="B16" s="1" t="s">
        <v>196</v>
      </c>
      <c r="C16" s="1" t="s">
        <v>22</v>
      </c>
      <c r="D16" s="1"/>
      <c r="E16" s="1"/>
      <c r="F16" s="1"/>
      <c r="G16" s="1"/>
      <c r="H16" s="1">
        <v>658</v>
      </c>
      <c r="I16" s="1"/>
      <c r="J16" s="1">
        <f>SUM(D16:I16)</f>
        <v>658</v>
      </c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sortState xmlns:xlrd2="http://schemas.microsoft.com/office/spreadsheetml/2017/richdata2" ref="A2:J17">
    <sortCondition descending="1" ref="J2:J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13A9D-4D17-4F38-B6B7-E713D0699667}">
  <dimension ref="A2:N38"/>
  <sheetViews>
    <sheetView workbookViewId="0">
      <selection activeCell="L22" sqref="L22"/>
    </sheetView>
  </sheetViews>
  <sheetFormatPr defaultRowHeight="14.4" x14ac:dyDescent="0.3"/>
  <cols>
    <col min="1" max="1" width="8.33203125" bestFit="1" customWidth="1"/>
    <col min="2" max="2" width="10.21875" bestFit="1" customWidth="1"/>
    <col min="3" max="3" width="30.21875" bestFit="1" customWidth="1"/>
    <col min="4" max="4" width="10.5546875" bestFit="1" customWidth="1"/>
    <col min="8" max="8" width="5.33203125" bestFit="1" customWidth="1"/>
    <col min="9" max="9" width="9.88671875" bestFit="1" customWidth="1"/>
    <col min="12" max="12" width="8.44140625" bestFit="1" customWidth="1"/>
    <col min="13" max="13" width="16.88671875" bestFit="1" customWidth="1"/>
  </cols>
  <sheetData>
    <row r="2" spans="1:14" x14ac:dyDescent="0.3">
      <c r="A2" s="1" t="s">
        <v>0</v>
      </c>
      <c r="B2" s="1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204</v>
      </c>
      <c r="J2" s="1" t="s">
        <v>109</v>
      </c>
      <c r="L2" s="22"/>
      <c r="M2" s="3"/>
      <c r="N2" s="3"/>
    </row>
    <row r="3" spans="1:14" x14ac:dyDescent="0.3">
      <c r="A3" s="1" t="s">
        <v>47</v>
      </c>
      <c r="B3" s="1" t="s">
        <v>48</v>
      </c>
      <c r="C3" s="1" t="s">
        <v>10</v>
      </c>
      <c r="D3" s="1">
        <v>939</v>
      </c>
      <c r="E3" s="1">
        <v>1000</v>
      </c>
      <c r="F3" s="1">
        <v>964</v>
      </c>
      <c r="G3" s="1"/>
      <c r="H3" s="1">
        <v>981</v>
      </c>
      <c r="I3" s="1"/>
      <c r="J3" s="1">
        <f>SUM(D3:I3)</f>
        <v>3884</v>
      </c>
      <c r="L3" s="22"/>
      <c r="M3" s="3"/>
      <c r="N3" s="3"/>
    </row>
    <row r="4" spans="1:14" x14ac:dyDescent="0.3">
      <c r="A4" s="1" t="s">
        <v>51</v>
      </c>
      <c r="B4" s="1" t="s">
        <v>52</v>
      </c>
      <c r="C4" s="1"/>
      <c r="D4" s="1">
        <v>844</v>
      </c>
      <c r="E4" s="1"/>
      <c r="F4" s="1">
        <v>867</v>
      </c>
      <c r="G4" s="1">
        <v>986</v>
      </c>
      <c r="H4" s="1">
        <v>827</v>
      </c>
      <c r="I4" s="1">
        <v>982</v>
      </c>
      <c r="J4" s="1">
        <f>SUM(D4:I4)-827</f>
        <v>3679</v>
      </c>
      <c r="L4" s="22"/>
      <c r="M4" s="3"/>
      <c r="N4" s="3"/>
    </row>
    <row r="5" spans="1:14" x14ac:dyDescent="0.3">
      <c r="A5" s="1" t="s">
        <v>49</v>
      </c>
      <c r="B5" s="1" t="s">
        <v>50</v>
      </c>
      <c r="C5" s="1" t="s">
        <v>22</v>
      </c>
      <c r="D5" s="1">
        <v>852</v>
      </c>
      <c r="E5" s="1">
        <v>892</v>
      </c>
      <c r="F5" s="1">
        <v>906</v>
      </c>
      <c r="G5" s="1"/>
      <c r="H5" s="1">
        <v>817</v>
      </c>
      <c r="I5" s="1">
        <v>1000</v>
      </c>
      <c r="J5" s="1">
        <f>SUM(D5:I5)-817</f>
        <v>3650</v>
      </c>
      <c r="L5" s="22"/>
      <c r="M5" s="3"/>
      <c r="N5" s="3"/>
    </row>
    <row r="6" spans="1:14" x14ac:dyDescent="0.3">
      <c r="A6" s="1" t="s">
        <v>63</v>
      </c>
      <c r="B6" s="1" t="s">
        <v>64</v>
      </c>
      <c r="C6" s="1"/>
      <c r="D6" s="1">
        <v>769</v>
      </c>
      <c r="E6" s="1">
        <v>852</v>
      </c>
      <c r="F6" s="1">
        <v>787</v>
      </c>
      <c r="G6" s="1">
        <v>950</v>
      </c>
      <c r="H6" s="1">
        <v>803</v>
      </c>
      <c r="I6" s="1"/>
      <c r="J6" s="1">
        <f>SUM(D6:I6)-769</f>
        <v>3392</v>
      </c>
      <c r="L6" s="22"/>
      <c r="M6" s="3"/>
      <c r="N6" s="3"/>
    </row>
    <row r="7" spans="1:14" x14ac:dyDescent="0.3">
      <c r="A7" s="1" t="s">
        <v>65</v>
      </c>
      <c r="B7" s="1" t="s">
        <v>66</v>
      </c>
      <c r="C7" s="1"/>
      <c r="D7" s="1">
        <v>738</v>
      </c>
      <c r="E7" s="1">
        <v>832</v>
      </c>
      <c r="F7" s="1">
        <v>831</v>
      </c>
      <c r="G7" s="1">
        <v>897</v>
      </c>
      <c r="H7" s="1"/>
      <c r="I7" s="1"/>
      <c r="J7" s="1">
        <f>SUM(D7:I7)</f>
        <v>3298</v>
      </c>
      <c r="L7" s="22"/>
      <c r="M7" s="3"/>
      <c r="N7" s="3"/>
    </row>
    <row r="8" spans="1:14" x14ac:dyDescent="0.3">
      <c r="A8" s="8" t="s">
        <v>49</v>
      </c>
      <c r="B8" s="8" t="s">
        <v>166</v>
      </c>
      <c r="C8" s="8" t="s">
        <v>9</v>
      </c>
      <c r="D8" s="1"/>
      <c r="E8" s="1"/>
      <c r="F8" s="1">
        <v>761</v>
      </c>
      <c r="G8" s="1">
        <v>871</v>
      </c>
      <c r="H8" s="1">
        <v>771</v>
      </c>
      <c r="I8" s="1">
        <v>811</v>
      </c>
      <c r="J8" s="1">
        <f t="shared" ref="J8:J26" si="0">SUM(D8:I8)</f>
        <v>3214</v>
      </c>
      <c r="L8" s="22"/>
      <c r="M8" s="3"/>
      <c r="N8" s="3"/>
    </row>
    <row r="9" spans="1:14" x14ac:dyDescent="0.3">
      <c r="A9" s="1" t="s">
        <v>69</v>
      </c>
      <c r="B9" s="1" t="s">
        <v>21</v>
      </c>
      <c r="C9" s="1" t="s">
        <v>22</v>
      </c>
      <c r="D9" s="1">
        <v>706</v>
      </c>
      <c r="E9" s="1">
        <v>803</v>
      </c>
      <c r="F9" s="1">
        <v>748</v>
      </c>
      <c r="G9" s="1"/>
      <c r="H9" s="1">
        <v>744</v>
      </c>
      <c r="I9" s="1"/>
      <c r="J9" s="1">
        <f t="shared" si="0"/>
        <v>3001</v>
      </c>
      <c r="L9" s="22"/>
      <c r="M9" s="3"/>
      <c r="N9" s="3"/>
    </row>
    <row r="10" spans="1:14" x14ac:dyDescent="0.3">
      <c r="A10" s="8" t="s">
        <v>164</v>
      </c>
      <c r="B10" s="8" t="s">
        <v>165</v>
      </c>
      <c r="C10" s="1"/>
      <c r="D10" s="8">
        <v>1000</v>
      </c>
      <c r="E10" s="1"/>
      <c r="F10" s="1">
        <v>1000</v>
      </c>
      <c r="G10" s="1"/>
      <c r="H10" s="1">
        <v>1000</v>
      </c>
      <c r="I10" s="1"/>
      <c r="J10" s="1">
        <f t="shared" si="0"/>
        <v>3000</v>
      </c>
      <c r="L10" s="22"/>
      <c r="M10" s="3"/>
      <c r="N10" s="3"/>
    </row>
    <row r="11" spans="1:14" x14ac:dyDescent="0.3">
      <c r="A11" s="8" t="s">
        <v>178</v>
      </c>
      <c r="B11" s="8" t="s">
        <v>174</v>
      </c>
      <c r="C11" s="8" t="s">
        <v>33</v>
      </c>
      <c r="D11" s="1"/>
      <c r="E11" s="1"/>
      <c r="F11" s="1">
        <v>788</v>
      </c>
      <c r="G11" s="1">
        <v>1000</v>
      </c>
      <c r="H11" s="1"/>
      <c r="I11" s="1">
        <v>979</v>
      </c>
      <c r="J11" s="1">
        <f t="shared" si="0"/>
        <v>2767</v>
      </c>
      <c r="L11" s="22"/>
      <c r="M11" s="3"/>
      <c r="N11" s="3"/>
    </row>
    <row r="12" spans="1:14" x14ac:dyDescent="0.3">
      <c r="A12" s="1" t="s">
        <v>55</v>
      </c>
      <c r="B12" s="1" t="s">
        <v>56</v>
      </c>
      <c r="C12" s="1" t="s">
        <v>12</v>
      </c>
      <c r="D12" s="1">
        <v>837</v>
      </c>
      <c r="E12" s="1"/>
      <c r="F12" s="1">
        <v>865</v>
      </c>
      <c r="G12" s="1">
        <v>988</v>
      </c>
      <c r="H12" s="1"/>
      <c r="I12" s="1"/>
      <c r="J12" s="1">
        <f t="shared" si="0"/>
        <v>2690</v>
      </c>
      <c r="L12" s="22"/>
      <c r="M12" s="3"/>
      <c r="N12" s="3"/>
    </row>
    <row r="13" spans="1:14" x14ac:dyDescent="0.3">
      <c r="A13" s="1" t="s">
        <v>119</v>
      </c>
      <c r="B13" s="1" t="s">
        <v>120</v>
      </c>
      <c r="C13" s="1" t="s">
        <v>121</v>
      </c>
      <c r="D13" s="1"/>
      <c r="E13" s="1">
        <v>851</v>
      </c>
      <c r="F13" s="1"/>
      <c r="G13" s="1"/>
      <c r="H13" s="1">
        <v>830</v>
      </c>
      <c r="I13" s="1">
        <v>951</v>
      </c>
      <c r="J13" s="1">
        <f t="shared" si="0"/>
        <v>2632</v>
      </c>
      <c r="L13" s="22"/>
      <c r="M13" s="3"/>
      <c r="N13" s="3"/>
    </row>
    <row r="14" spans="1:14" x14ac:dyDescent="0.3">
      <c r="A14" s="1" t="s">
        <v>58</v>
      </c>
      <c r="B14" s="1" t="s">
        <v>59</v>
      </c>
      <c r="C14" s="1" t="s">
        <v>18</v>
      </c>
      <c r="D14" s="1">
        <v>798</v>
      </c>
      <c r="E14" s="1">
        <v>892</v>
      </c>
      <c r="F14" s="1">
        <v>834</v>
      </c>
      <c r="G14" s="1"/>
      <c r="H14" s="1"/>
      <c r="I14" s="1"/>
      <c r="J14" s="1">
        <f t="shared" si="0"/>
        <v>2524</v>
      </c>
      <c r="L14" s="22"/>
      <c r="M14" s="3"/>
      <c r="N14" s="3"/>
    </row>
    <row r="15" spans="1:14" x14ac:dyDescent="0.3">
      <c r="A15" s="1" t="s">
        <v>76</v>
      </c>
      <c r="B15" s="1" t="s">
        <v>77</v>
      </c>
      <c r="C15" s="1" t="s">
        <v>9</v>
      </c>
      <c r="D15" s="1">
        <v>621</v>
      </c>
      <c r="E15" s="1">
        <v>667</v>
      </c>
      <c r="F15" s="1">
        <v>619</v>
      </c>
      <c r="G15" s="1"/>
      <c r="H15" s="1">
        <v>614</v>
      </c>
      <c r="I15" s="1"/>
      <c r="J15" s="1">
        <f t="shared" si="0"/>
        <v>2521</v>
      </c>
      <c r="L15" s="18"/>
    </row>
    <row r="16" spans="1:14" x14ac:dyDescent="0.3">
      <c r="A16" s="1" t="s">
        <v>60</v>
      </c>
      <c r="B16" s="1" t="s">
        <v>61</v>
      </c>
      <c r="C16" s="1" t="s">
        <v>62</v>
      </c>
      <c r="D16" s="1">
        <v>794</v>
      </c>
      <c r="E16" s="1"/>
      <c r="F16" s="1">
        <v>798</v>
      </c>
      <c r="G16" s="1"/>
      <c r="H16" s="1">
        <v>798</v>
      </c>
      <c r="I16" s="1"/>
      <c r="J16" s="1">
        <f t="shared" si="0"/>
        <v>2390</v>
      </c>
      <c r="L16" s="18"/>
    </row>
    <row r="17" spans="1:12" x14ac:dyDescent="0.3">
      <c r="A17" s="1" t="s">
        <v>70</v>
      </c>
      <c r="B17" s="1" t="s">
        <v>71</v>
      </c>
      <c r="C17" s="1" t="s">
        <v>72</v>
      </c>
      <c r="D17" s="1">
        <v>697</v>
      </c>
      <c r="E17" s="1">
        <v>765</v>
      </c>
      <c r="F17" s="1">
        <v>720</v>
      </c>
      <c r="G17" s="1"/>
      <c r="H17" s="1"/>
      <c r="I17" s="1"/>
      <c r="J17" s="1">
        <f t="shared" si="0"/>
        <v>2182</v>
      </c>
      <c r="L17" s="18"/>
    </row>
    <row r="18" spans="1:12" x14ac:dyDescent="0.3">
      <c r="A18" s="8" t="s">
        <v>176</v>
      </c>
      <c r="B18" s="8" t="s">
        <v>177</v>
      </c>
      <c r="C18" s="1"/>
      <c r="D18" s="1"/>
      <c r="E18" s="1"/>
      <c r="F18" s="1">
        <v>844</v>
      </c>
      <c r="G18" s="1"/>
      <c r="H18" s="1"/>
      <c r="I18" s="1">
        <v>997</v>
      </c>
      <c r="J18" s="1">
        <f t="shared" si="0"/>
        <v>1841</v>
      </c>
      <c r="L18" s="18"/>
    </row>
    <row r="19" spans="1:12" x14ac:dyDescent="0.3">
      <c r="A19" s="1" t="s">
        <v>145</v>
      </c>
      <c r="B19" s="1" t="s">
        <v>175</v>
      </c>
      <c r="C19" s="1" t="s">
        <v>62</v>
      </c>
      <c r="D19" s="1"/>
      <c r="E19" s="1"/>
      <c r="F19" s="1">
        <v>935</v>
      </c>
      <c r="G19" s="1"/>
      <c r="H19" s="1">
        <v>889</v>
      </c>
      <c r="I19" s="1"/>
      <c r="J19" s="1">
        <f t="shared" si="0"/>
        <v>1824</v>
      </c>
      <c r="L19" s="18"/>
    </row>
    <row r="20" spans="1:12" x14ac:dyDescent="0.3">
      <c r="A20" s="1" t="s">
        <v>53</v>
      </c>
      <c r="B20" s="1" t="s">
        <v>54</v>
      </c>
      <c r="C20" s="1"/>
      <c r="D20" s="1">
        <v>837</v>
      </c>
      <c r="E20" s="1">
        <v>861</v>
      </c>
      <c r="F20" s="1"/>
      <c r="G20" s="1"/>
      <c r="H20" s="1"/>
      <c r="I20" s="1"/>
      <c r="J20" s="1">
        <f t="shared" si="0"/>
        <v>1698</v>
      </c>
      <c r="L20" s="18"/>
    </row>
    <row r="21" spans="1:12" x14ac:dyDescent="0.3">
      <c r="A21" s="1" t="s">
        <v>122</v>
      </c>
      <c r="B21" s="1" t="s">
        <v>123</v>
      </c>
      <c r="C21" s="1" t="s">
        <v>124</v>
      </c>
      <c r="D21" s="1"/>
      <c r="E21" s="1">
        <v>754</v>
      </c>
      <c r="F21" s="1"/>
      <c r="G21" s="1"/>
      <c r="H21" s="1"/>
      <c r="I21" s="1">
        <v>744</v>
      </c>
      <c r="J21" s="1">
        <f t="shared" si="0"/>
        <v>1498</v>
      </c>
      <c r="L21" s="18"/>
    </row>
    <row r="22" spans="1:12" x14ac:dyDescent="0.3">
      <c r="A22" s="8" t="s">
        <v>200</v>
      </c>
      <c r="B22" s="8" t="s">
        <v>201</v>
      </c>
      <c r="C22" s="8" t="s">
        <v>124</v>
      </c>
      <c r="D22" s="1"/>
      <c r="E22" s="1"/>
      <c r="F22" s="1"/>
      <c r="G22" s="1"/>
      <c r="H22" s="1"/>
      <c r="I22" s="1">
        <v>918</v>
      </c>
      <c r="J22" s="1">
        <f t="shared" si="0"/>
        <v>918</v>
      </c>
      <c r="L22" s="18"/>
    </row>
    <row r="23" spans="1:12" x14ac:dyDescent="0.3">
      <c r="A23" s="8" t="s">
        <v>188</v>
      </c>
      <c r="B23" s="8" t="s">
        <v>187</v>
      </c>
      <c r="C23" s="8" t="s">
        <v>42</v>
      </c>
      <c r="D23" s="1"/>
      <c r="E23" s="1"/>
      <c r="F23" s="1"/>
      <c r="G23" s="1">
        <v>838</v>
      </c>
      <c r="H23" s="1"/>
      <c r="I23" s="1"/>
      <c r="J23" s="1">
        <f t="shared" si="0"/>
        <v>838</v>
      </c>
      <c r="L23" s="18"/>
    </row>
    <row r="24" spans="1:12" x14ac:dyDescent="0.3">
      <c r="A24" s="1" t="s">
        <v>57</v>
      </c>
      <c r="B24" s="1" t="s">
        <v>45</v>
      </c>
      <c r="C24" s="1"/>
      <c r="D24" s="1">
        <v>808</v>
      </c>
      <c r="E24" s="1"/>
      <c r="F24" s="1"/>
      <c r="G24" s="1"/>
      <c r="H24" s="1"/>
      <c r="I24" s="1"/>
      <c r="J24" s="1">
        <f t="shared" si="0"/>
        <v>808</v>
      </c>
      <c r="L24" s="18"/>
    </row>
    <row r="25" spans="1:12" x14ac:dyDescent="0.3">
      <c r="A25" s="1" t="s">
        <v>67</v>
      </c>
      <c r="B25" s="1" t="s">
        <v>68</v>
      </c>
      <c r="C25" s="1" t="s">
        <v>22</v>
      </c>
      <c r="D25" s="1">
        <v>708</v>
      </c>
      <c r="E25" s="1"/>
      <c r="F25" s="1"/>
      <c r="G25" s="1"/>
      <c r="H25" s="1"/>
      <c r="I25" s="1"/>
      <c r="J25" s="1">
        <f t="shared" si="0"/>
        <v>708</v>
      </c>
      <c r="L25" s="18"/>
    </row>
    <row r="26" spans="1:12" x14ac:dyDescent="0.3">
      <c r="A26" s="1" t="s">
        <v>73</v>
      </c>
      <c r="B26" s="1" t="s">
        <v>74</v>
      </c>
      <c r="C26" s="1" t="s">
        <v>75</v>
      </c>
      <c r="D26" s="1">
        <v>667</v>
      </c>
      <c r="E26" s="1"/>
      <c r="F26" s="1"/>
      <c r="G26" s="1"/>
      <c r="H26" s="1"/>
      <c r="I26" s="1"/>
      <c r="J26" s="1">
        <f t="shared" si="0"/>
        <v>667</v>
      </c>
      <c r="L26" s="18"/>
    </row>
    <row r="27" spans="1:12" x14ac:dyDescent="0.3">
      <c r="L27" s="18"/>
    </row>
    <row r="28" spans="1:12" x14ac:dyDescent="0.3">
      <c r="L28" s="18"/>
    </row>
    <row r="29" spans="1:12" x14ac:dyDescent="0.3">
      <c r="L29" s="18"/>
    </row>
    <row r="30" spans="1:12" x14ac:dyDescent="0.3">
      <c r="L30" s="18"/>
    </row>
    <row r="31" spans="1:12" x14ac:dyDescent="0.3">
      <c r="L31" s="18"/>
    </row>
    <row r="32" spans="1:12" x14ac:dyDescent="0.3">
      <c r="L32" s="18"/>
    </row>
    <row r="33" spans="12:12" x14ac:dyDescent="0.3">
      <c r="L33" s="18"/>
    </row>
    <row r="34" spans="12:12" x14ac:dyDescent="0.3">
      <c r="L34" s="18"/>
    </row>
    <row r="35" spans="12:12" x14ac:dyDescent="0.3">
      <c r="L35" s="18"/>
    </row>
    <row r="36" spans="12:12" x14ac:dyDescent="0.3">
      <c r="L36" s="18"/>
    </row>
    <row r="37" spans="12:12" x14ac:dyDescent="0.3">
      <c r="L37" s="18"/>
    </row>
    <row r="38" spans="12:12" x14ac:dyDescent="0.3">
      <c r="L38" s="18"/>
    </row>
  </sheetData>
  <sortState xmlns:xlrd2="http://schemas.microsoft.com/office/spreadsheetml/2017/richdata2" ref="A2:J26">
    <sortCondition descending="1" ref="J2:J2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23275-187B-42BC-AF6E-0BDE7727F573}">
  <dimension ref="A1:O12"/>
  <sheetViews>
    <sheetView workbookViewId="0">
      <selection activeCell="J5" sqref="J5"/>
    </sheetView>
  </sheetViews>
  <sheetFormatPr defaultRowHeight="14.4" x14ac:dyDescent="0.3"/>
  <cols>
    <col min="2" max="2" width="10.44140625" bestFit="1" customWidth="1"/>
    <col min="3" max="3" width="30.21875" bestFit="1" customWidth="1"/>
    <col min="4" max="4" width="10.5546875" bestFit="1" customWidth="1"/>
    <col min="7" max="7" width="11.77734375" bestFit="1" customWidth="1"/>
    <col min="9" max="9" width="9.88671875" bestFit="1" customWidth="1"/>
    <col min="13" max="13" width="17.88671875" bestFit="1" customWidth="1"/>
  </cols>
  <sheetData>
    <row r="1" spans="1:15" x14ac:dyDescent="0.3">
      <c r="N1" s="13"/>
      <c r="O1" s="13"/>
    </row>
    <row r="2" spans="1:15" x14ac:dyDescent="0.3">
      <c r="A2" s="1" t="s">
        <v>0</v>
      </c>
      <c r="B2" s="1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204</v>
      </c>
      <c r="J2" s="1" t="s">
        <v>109</v>
      </c>
      <c r="L2" s="3"/>
      <c r="M2" s="3"/>
      <c r="N2" s="13"/>
      <c r="O2" s="13"/>
    </row>
    <row r="3" spans="1:15" x14ac:dyDescent="0.3">
      <c r="A3" s="1" t="s">
        <v>79</v>
      </c>
      <c r="B3" s="1" t="s">
        <v>80</v>
      </c>
      <c r="C3" s="1" t="s">
        <v>10</v>
      </c>
      <c r="D3" s="1">
        <v>1000</v>
      </c>
      <c r="E3" s="1">
        <v>1000</v>
      </c>
      <c r="F3" s="1">
        <v>1000</v>
      </c>
      <c r="G3" s="1"/>
      <c r="H3" s="1">
        <v>1000</v>
      </c>
      <c r="I3" s="1">
        <v>1000</v>
      </c>
      <c r="J3" s="1">
        <v>4000</v>
      </c>
      <c r="L3" s="3"/>
      <c r="M3" s="3"/>
      <c r="N3" s="13"/>
      <c r="O3" s="13"/>
    </row>
    <row r="4" spans="1:15" x14ac:dyDescent="0.3">
      <c r="A4" s="1" t="s">
        <v>81</v>
      </c>
      <c r="B4" s="1" t="s">
        <v>82</v>
      </c>
      <c r="C4" s="1" t="s">
        <v>10</v>
      </c>
      <c r="D4" s="1">
        <v>963</v>
      </c>
      <c r="E4" s="1">
        <v>987</v>
      </c>
      <c r="F4" s="1">
        <v>996</v>
      </c>
      <c r="G4" s="1"/>
      <c r="H4" s="1">
        <v>983</v>
      </c>
      <c r="I4" s="1"/>
      <c r="J4" s="1">
        <f>SUM(D4:I4)</f>
        <v>3929</v>
      </c>
      <c r="L4" s="3"/>
      <c r="M4" s="3"/>
      <c r="N4" s="13"/>
      <c r="O4" s="13"/>
    </row>
    <row r="5" spans="1:15" x14ac:dyDescent="0.3">
      <c r="A5" s="1" t="s">
        <v>84</v>
      </c>
      <c r="B5" s="1" t="s">
        <v>85</v>
      </c>
      <c r="C5" s="1" t="s">
        <v>9</v>
      </c>
      <c r="D5" s="1">
        <v>896</v>
      </c>
      <c r="E5" s="1">
        <v>942</v>
      </c>
      <c r="F5" s="1">
        <v>945</v>
      </c>
      <c r="G5" s="1">
        <v>1000</v>
      </c>
      <c r="H5" s="1">
        <v>947</v>
      </c>
      <c r="I5" s="1">
        <v>990</v>
      </c>
      <c r="J5" s="1">
        <f>SUM(D5:I5)-896-942</f>
        <v>3882</v>
      </c>
      <c r="L5" s="3"/>
      <c r="M5" s="3"/>
      <c r="N5" s="13"/>
      <c r="O5" s="13"/>
    </row>
    <row r="6" spans="1:15" x14ac:dyDescent="0.3">
      <c r="A6" s="1" t="s">
        <v>83</v>
      </c>
      <c r="B6" s="1" t="s">
        <v>50</v>
      </c>
      <c r="C6" s="1" t="s">
        <v>22</v>
      </c>
      <c r="D6" s="1">
        <v>900</v>
      </c>
      <c r="E6" s="1">
        <v>947</v>
      </c>
      <c r="F6" s="1">
        <v>976</v>
      </c>
      <c r="G6" s="1"/>
      <c r="H6" s="1">
        <v>954</v>
      </c>
      <c r="I6" s="1">
        <v>991</v>
      </c>
      <c r="J6" s="1">
        <f>SUM(D6:I6)-900</f>
        <v>3868</v>
      </c>
      <c r="N6" s="13"/>
      <c r="O6" s="13"/>
    </row>
    <row r="7" spans="1:15" x14ac:dyDescent="0.3">
      <c r="A7" s="1" t="s">
        <v>92</v>
      </c>
      <c r="B7" s="1" t="s">
        <v>19</v>
      </c>
      <c r="C7" s="1" t="s">
        <v>10</v>
      </c>
      <c r="D7" s="1">
        <v>789</v>
      </c>
      <c r="E7" s="1"/>
      <c r="F7" s="1">
        <v>828</v>
      </c>
      <c r="G7" s="1"/>
      <c r="H7" s="1">
        <v>870</v>
      </c>
      <c r="I7" s="1">
        <v>848</v>
      </c>
      <c r="J7" s="1">
        <f>SUM(D7:I7)</f>
        <v>3335</v>
      </c>
      <c r="N7" s="13"/>
      <c r="O7" s="13"/>
    </row>
    <row r="8" spans="1:15" x14ac:dyDescent="0.3">
      <c r="A8" s="1" t="s">
        <v>88</v>
      </c>
      <c r="B8" s="1" t="s">
        <v>89</v>
      </c>
      <c r="C8" s="1" t="s">
        <v>22</v>
      </c>
      <c r="D8" s="1">
        <v>816</v>
      </c>
      <c r="E8" s="1"/>
      <c r="F8" s="1">
        <v>879</v>
      </c>
      <c r="G8" s="1"/>
      <c r="H8" s="1"/>
      <c r="I8" s="1"/>
      <c r="J8" s="1">
        <f>SUM(D8:I8)</f>
        <v>1695</v>
      </c>
      <c r="N8" s="9"/>
      <c r="O8" s="9"/>
    </row>
    <row r="9" spans="1:15" x14ac:dyDescent="0.3">
      <c r="A9" s="1" t="s">
        <v>90</v>
      </c>
      <c r="B9" s="1" t="s">
        <v>91</v>
      </c>
      <c r="C9" s="1" t="s">
        <v>12</v>
      </c>
      <c r="D9" s="1">
        <v>799</v>
      </c>
      <c r="E9" s="1">
        <v>795</v>
      </c>
      <c r="F9" s="1"/>
      <c r="G9" s="1"/>
      <c r="H9" s="1"/>
      <c r="I9" s="1"/>
      <c r="J9" s="1">
        <f>SUM(D9:I9)</f>
        <v>1594</v>
      </c>
      <c r="N9" s="9"/>
      <c r="O9" s="9"/>
    </row>
    <row r="10" spans="1:15" x14ac:dyDescent="0.3">
      <c r="A10" s="8" t="s">
        <v>202</v>
      </c>
      <c r="B10" s="8" t="s">
        <v>203</v>
      </c>
      <c r="C10" s="1"/>
      <c r="D10" s="1"/>
      <c r="E10" s="1"/>
      <c r="F10" s="1"/>
      <c r="G10" s="1"/>
      <c r="H10" s="1"/>
      <c r="I10" s="1">
        <v>903</v>
      </c>
      <c r="J10" s="1">
        <f>SUM(D10:I10)</f>
        <v>903</v>
      </c>
    </row>
    <row r="11" spans="1:15" x14ac:dyDescent="0.3">
      <c r="A11" s="1" t="s">
        <v>86</v>
      </c>
      <c r="B11" s="1" t="s">
        <v>87</v>
      </c>
      <c r="C11" s="1"/>
      <c r="D11" s="1">
        <v>881</v>
      </c>
      <c r="E11" s="1"/>
      <c r="F11" s="1"/>
      <c r="G11" s="1"/>
      <c r="H11" s="1"/>
      <c r="I11" s="1"/>
      <c r="J11" s="1">
        <f>SUM(D11:I11)</f>
        <v>881</v>
      </c>
    </row>
    <row r="12" spans="1:15" x14ac:dyDescent="0.3">
      <c r="A12" s="1" t="s">
        <v>153</v>
      </c>
      <c r="B12" s="1" t="s">
        <v>154</v>
      </c>
      <c r="C12" s="1" t="s">
        <v>12</v>
      </c>
      <c r="D12" s="1"/>
      <c r="E12" s="1">
        <v>713</v>
      </c>
      <c r="F12" s="1"/>
      <c r="G12" s="1"/>
      <c r="H12" s="1"/>
      <c r="I12" s="1"/>
      <c r="J12" s="1">
        <f>SUM(D12:I12)</f>
        <v>713</v>
      </c>
    </row>
  </sheetData>
  <sortState xmlns:xlrd2="http://schemas.microsoft.com/office/spreadsheetml/2017/richdata2" ref="A2:J12">
    <sortCondition descending="1" ref="J2:J1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26F64-19D5-4F46-9BD5-53719FA6501E}">
  <dimension ref="A2:R25"/>
  <sheetViews>
    <sheetView tabSelected="1" workbookViewId="0">
      <selection activeCell="L26" sqref="L26"/>
    </sheetView>
  </sheetViews>
  <sheetFormatPr defaultRowHeight="14.4" x14ac:dyDescent="0.3"/>
  <cols>
    <col min="2" max="2" width="10.5546875" bestFit="1" customWidth="1"/>
    <col min="3" max="3" width="30.21875" bestFit="1" customWidth="1"/>
    <col min="7" max="7" width="11.77734375" bestFit="1" customWidth="1"/>
    <col min="9" max="9" width="9.88671875" bestFit="1" customWidth="1"/>
    <col min="14" max="14" width="19.77734375" bestFit="1" customWidth="1"/>
  </cols>
  <sheetData>
    <row r="2" spans="1:18" x14ac:dyDescent="0.3">
      <c r="A2" s="1" t="s">
        <v>0</v>
      </c>
      <c r="B2" s="1" t="s">
        <v>1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204</v>
      </c>
      <c r="J2" s="1" t="s">
        <v>109</v>
      </c>
    </row>
    <row r="3" spans="1:18" x14ac:dyDescent="0.3">
      <c r="A3" s="8" t="s">
        <v>184</v>
      </c>
      <c r="B3" s="8" t="s">
        <v>182</v>
      </c>
      <c r="C3" s="8" t="s">
        <v>62</v>
      </c>
      <c r="D3" s="1"/>
      <c r="E3" s="1"/>
      <c r="F3" s="1">
        <v>1000</v>
      </c>
      <c r="G3" s="1">
        <v>1000</v>
      </c>
      <c r="H3" s="1">
        <v>1000</v>
      </c>
      <c r="I3" s="1">
        <v>1000</v>
      </c>
      <c r="J3" s="1">
        <f>SUM(D3:I3)</f>
        <v>4000</v>
      </c>
    </row>
    <row r="4" spans="1:18" x14ac:dyDescent="0.3">
      <c r="A4" s="1" t="s">
        <v>93</v>
      </c>
      <c r="B4" s="1" t="s">
        <v>94</v>
      </c>
      <c r="C4" s="1" t="s">
        <v>10</v>
      </c>
      <c r="D4" s="1">
        <v>983</v>
      </c>
      <c r="E4" s="1">
        <v>934</v>
      </c>
      <c r="F4" s="1">
        <v>965</v>
      </c>
      <c r="G4" s="1"/>
      <c r="H4" s="1">
        <v>940</v>
      </c>
      <c r="I4" s="1"/>
      <c r="J4" s="1">
        <f>SUM(D4:I4)</f>
        <v>3822</v>
      </c>
    </row>
    <row r="5" spans="1:18" x14ac:dyDescent="0.3">
      <c r="A5" s="1" t="s">
        <v>95</v>
      </c>
      <c r="B5" s="1" t="s">
        <v>77</v>
      </c>
      <c r="C5" s="1" t="s">
        <v>9</v>
      </c>
      <c r="D5" s="1">
        <v>942</v>
      </c>
      <c r="E5" s="1">
        <v>946</v>
      </c>
      <c r="F5" s="1">
        <v>959</v>
      </c>
      <c r="G5" s="1"/>
      <c r="H5" s="1">
        <v>927</v>
      </c>
      <c r="I5" s="1"/>
      <c r="J5" s="1">
        <f>SUM(D5:I5)</f>
        <v>3774</v>
      </c>
      <c r="N5" s="13"/>
      <c r="O5" s="13"/>
      <c r="P5" s="13"/>
      <c r="Q5" s="13"/>
      <c r="R5" s="13"/>
    </row>
    <row r="6" spans="1:18" x14ac:dyDescent="0.3">
      <c r="A6" s="1" t="s">
        <v>96</v>
      </c>
      <c r="B6" s="1" t="s">
        <v>35</v>
      </c>
      <c r="C6" s="1" t="s">
        <v>10</v>
      </c>
      <c r="D6" s="1">
        <v>916</v>
      </c>
      <c r="E6" s="1">
        <v>911</v>
      </c>
      <c r="F6" s="1"/>
      <c r="G6" s="1"/>
      <c r="H6" s="1">
        <v>851</v>
      </c>
      <c r="I6" s="1">
        <v>943</v>
      </c>
      <c r="J6" s="1">
        <f>SUM(D6:I6)</f>
        <v>3621</v>
      </c>
      <c r="N6" s="13"/>
      <c r="O6" s="13"/>
      <c r="P6" s="13"/>
      <c r="Q6" s="13"/>
      <c r="R6" s="13"/>
    </row>
    <row r="7" spans="1:18" x14ac:dyDescent="0.3">
      <c r="A7" s="1" t="s">
        <v>99</v>
      </c>
      <c r="B7" s="1" t="s">
        <v>100</v>
      </c>
      <c r="C7" s="1" t="s">
        <v>12</v>
      </c>
      <c r="D7" s="1">
        <v>878</v>
      </c>
      <c r="E7" s="1"/>
      <c r="F7" s="1">
        <v>861</v>
      </c>
      <c r="G7" s="1">
        <v>882</v>
      </c>
      <c r="H7" s="1">
        <v>861</v>
      </c>
      <c r="I7" s="1"/>
      <c r="J7" s="1">
        <f>SUM(D7:I7)</f>
        <v>3482</v>
      </c>
      <c r="N7" s="13"/>
      <c r="O7" s="20"/>
      <c r="P7" s="13"/>
      <c r="Q7" s="13"/>
      <c r="R7" s="13"/>
    </row>
    <row r="8" spans="1:18" x14ac:dyDescent="0.3">
      <c r="A8" s="1" t="s">
        <v>101</v>
      </c>
      <c r="B8" s="1" t="s">
        <v>102</v>
      </c>
      <c r="C8" s="1" t="s">
        <v>103</v>
      </c>
      <c r="D8" s="1">
        <v>848</v>
      </c>
      <c r="E8" s="1">
        <v>874</v>
      </c>
      <c r="F8" s="1">
        <v>872</v>
      </c>
      <c r="G8" s="1">
        <v>874</v>
      </c>
      <c r="H8" s="1">
        <v>838</v>
      </c>
      <c r="I8" s="1"/>
      <c r="J8" s="1">
        <f>SUM(D8:I8)-838</f>
        <v>3468</v>
      </c>
      <c r="N8" s="13"/>
      <c r="O8" s="13"/>
      <c r="P8" s="13"/>
      <c r="Q8" s="13"/>
      <c r="R8" s="13"/>
    </row>
    <row r="9" spans="1:18" x14ac:dyDescent="0.3">
      <c r="A9" s="1" t="s">
        <v>106</v>
      </c>
      <c r="B9" s="1" t="s">
        <v>147</v>
      </c>
      <c r="C9" s="1" t="s">
        <v>22</v>
      </c>
      <c r="D9" s="1">
        <v>948</v>
      </c>
      <c r="E9" s="1">
        <v>780</v>
      </c>
      <c r="F9" s="1">
        <v>717</v>
      </c>
      <c r="G9" s="1"/>
      <c r="H9" s="1">
        <v>756</v>
      </c>
      <c r="I9" s="1"/>
      <c r="J9" s="1">
        <f>SUM(D9:I9)</f>
        <v>3201</v>
      </c>
      <c r="N9" s="13"/>
      <c r="O9" s="13"/>
      <c r="P9" s="13"/>
      <c r="Q9" s="13"/>
      <c r="R9" s="13"/>
    </row>
    <row r="10" spans="1:18" x14ac:dyDescent="0.3">
      <c r="A10" s="8" t="s">
        <v>167</v>
      </c>
      <c r="B10" s="8" t="s">
        <v>166</v>
      </c>
      <c r="C10" s="8" t="s">
        <v>9</v>
      </c>
      <c r="D10" s="1"/>
      <c r="E10" s="1"/>
      <c r="F10" s="1">
        <v>733</v>
      </c>
      <c r="G10" s="1">
        <v>755</v>
      </c>
      <c r="H10" s="1">
        <v>766</v>
      </c>
      <c r="I10" s="1">
        <v>731</v>
      </c>
      <c r="J10" s="1">
        <f>SUM(D10:I10)</f>
        <v>2985</v>
      </c>
      <c r="N10" s="13"/>
      <c r="O10" s="13"/>
      <c r="P10" s="13"/>
      <c r="Q10" s="13"/>
      <c r="R10" s="13"/>
    </row>
    <row r="11" spans="1:18" x14ac:dyDescent="0.3">
      <c r="A11" s="1" t="s">
        <v>108</v>
      </c>
      <c r="B11" s="1" t="s">
        <v>8</v>
      </c>
      <c r="C11" s="1" t="s">
        <v>9</v>
      </c>
      <c r="D11" s="1">
        <v>948</v>
      </c>
      <c r="E11" s="1">
        <v>932</v>
      </c>
      <c r="F11" s="1">
        <v>874</v>
      </c>
      <c r="G11" s="1"/>
      <c r="H11" s="1"/>
      <c r="I11" s="1"/>
      <c r="J11" s="1">
        <f>SUM(D11:I11)</f>
        <v>2754</v>
      </c>
      <c r="N11" s="13"/>
      <c r="O11" s="13"/>
      <c r="P11" s="13"/>
      <c r="Q11" s="13"/>
      <c r="R11" s="13"/>
    </row>
    <row r="12" spans="1:18" x14ac:dyDescent="0.3">
      <c r="A12" s="1" t="s">
        <v>138</v>
      </c>
      <c r="B12" s="1" t="s">
        <v>139</v>
      </c>
      <c r="C12" s="1" t="s">
        <v>140</v>
      </c>
      <c r="D12" s="1"/>
      <c r="E12" s="1">
        <v>933</v>
      </c>
      <c r="F12" s="1">
        <v>899</v>
      </c>
      <c r="G12" s="1"/>
      <c r="H12" s="1"/>
      <c r="I12" s="1">
        <v>920</v>
      </c>
      <c r="J12" s="1">
        <f>SUM(D12:I12)</f>
        <v>2752</v>
      </c>
      <c r="N12" s="13"/>
      <c r="O12" s="13"/>
      <c r="P12" s="13"/>
      <c r="Q12" s="13"/>
      <c r="R12" s="13"/>
    </row>
    <row r="13" spans="1:18" x14ac:dyDescent="0.3">
      <c r="A13" s="1" t="s">
        <v>58</v>
      </c>
      <c r="B13" s="1" t="s">
        <v>71</v>
      </c>
      <c r="C13" s="1" t="s">
        <v>168</v>
      </c>
      <c r="D13" s="1">
        <v>831</v>
      </c>
      <c r="E13" s="1">
        <v>837</v>
      </c>
      <c r="F13" s="1">
        <v>853</v>
      </c>
      <c r="G13" s="1"/>
      <c r="H13" s="1"/>
      <c r="I13" s="1"/>
      <c r="J13" s="1">
        <f>SUM(D13:I13)</f>
        <v>2521</v>
      </c>
      <c r="N13" s="13"/>
      <c r="O13" s="13"/>
      <c r="P13" s="13"/>
      <c r="Q13" s="13"/>
      <c r="R13" s="13"/>
    </row>
    <row r="14" spans="1:18" x14ac:dyDescent="0.3">
      <c r="A14" s="1" t="s">
        <v>111</v>
      </c>
      <c r="B14" s="1" t="s">
        <v>135</v>
      </c>
      <c r="C14" s="1" t="s">
        <v>62</v>
      </c>
      <c r="D14" s="1">
        <v>1000</v>
      </c>
      <c r="E14" s="1">
        <v>988</v>
      </c>
      <c r="F14" s="1"/>
      <c r="G14" s="1"/>
      <c r="H14" s="1"/>
      <c r="I14" s="1"/>
      <c r="J14" s="1">
        <f>SUM(D14:I14)</f>
        <v>1988</v>
      </c>
      <c r="N14" s="13"/>
      <c r="O14" s="13"/>
      <c r="P14" s="13"/>
      <c r="Q14" s="13"/>
      <c r="R14" s="13"/>
    </row>
    <row r="15" spans="1:18" x14ac:dyDescent="0.3">
      <c r="A15" s="1" t="s">
        <v>78</v>
      </c>
      <c r="B15" s="1" t="s">
        <v>136</v>
      </c>
      <c r="C15" s="1" t="s">
        <v>137</v>
      </c>
      <c r="D15" s="1">
        <v>982</v>
      </c>
      <c r="E15" s="1">
        <v>966</v>
      </c>
      <c r="F15" s="1"/>
      <c r="G15" s="1"/>
      <c r="H15" s="1"/>
      <c r="I15" s="1"/>
      <c r="J15" s="1">
        <f>SUM(D15:I15)</f>
        <v>1948</v>
      </c>
      <c r="N15" s="13"/>
      <c r="O15" s="13"/>
      <c r="P15" s="13"/>
      <c r="Q15" s="13"/>
      <c r="R15" s="13"/>
    </row>
    <row r="16" spans="1:18" x14ac:dyDescent="0.3">
      <c r="A16" s="1" t="s">
        <v>73</v>
      </c>
      <c r="B16" s="1" t="s">
        <v>54</v>
      </c>
      <c r="C16" s="1"/>
      <c r="D16" s="1">
        <v>903</v>
      </c>
      <c r="E16" s="1">
        <v>891</v>
      </c>
      <c r="F16" s="1"/>
      <c r="G16" s="1"/>
      <c r="H16" s="1"/>
      <c r="I16" s="1"/>
      <c r="J16" s="1">
        <f>SUM(D16:I16)</f>
        <v>1794</v>
      </c>
      <c r="M16" s="3"/>
      <c r="N16" s="13"/>
      <c r="O16" s="13"/>
      <c r="P16" s="13"/>
      <c r="Q16" s="13"/>
      <c r="R16" s="13"/>
    </row>
    <row r="17" spans="1:18" x14ac:dyDescent="0.3">
      <c r="A17" s="1" t="s">
        <v>97</v>
      </c>
      <c r="B17" s="1" t="s">
        <v>98</v>
      </c>
      <c r="C17" s="1" t="s">
        <v>33</v>
      </c>
      <c r="D17" s="1">
        <v>900</v>
      </c>
      <c r="E17" s="1"/>
      <c r="F17" s="1"/>
      <c r="G17" s="1"/>
      <c r="H17" s="1">
        <v>853</v>
      </c>
      <c r="I17" s="1"/>
      <c r="J17" s="1">
        <f>SUM(D17:I17)</f>
        <v>1753</v>
      </c>
      <c r="M17" s="3"/>
      <c r="N17" s="13"/>
      <c r="O17" s="13"/>
      <c r="P17" s="13"/>
      <c r="Q17" s="13"/>
      <c r="R17" s="13"/>
    </row>
    <row r="18" spans="1:18" x14ac:dyDescent="0.3">
      <c r="A18" s="1" t="s">
        <v>106</v>
      </c>
      <c r="B18" s="1" t="s">
        <v>107</v>
      </c>
      <c r="C18" s="1" t="s">
        <v>22</v>
      </c>
      <c r="D18" s="1">
        <v>964</v>
      </c>
      <c r="E18" s="1">
        <v>780</v>
      </c>
      <c r="F18" s="1"/>
      <c r="G18" s="1"/>
      <c r="H18" s="1"/>
      <c r="I18" s="1"/>
      <c r="J18" s="1">
        <f>SUM(D18:I18)</f>
        <v>1744</v>
      </c>
      <c r="M18" s="3"/>
      <c r="N18" s="13"/>
      <c r="O18" s="13"/>
      <c r="P18" s="13"/>
      <c r="Q18" s="13"/>
      <c r="R18" s="13"/>
    </row>
    <row r="19" spans="1:18" x14ac:dyDescent="0.3">
      <c r="A19" s="1" t="s">
        <v>104</v>
      </c>
      <c r="B19" s="1" t="s">
        <v>105</v>
      </c>
      <c r="C19" s="1" t="s">
        <v>62</v>
      </c>
      <c r="D19" s="1">
        <v>761</v>
      </c>
      <c r="E19" s="1"/>
      <c r="F19" s="1">
        <v>790</v>
      </c>
      <c r="G19" s="1"/>
      <c r="H19" s="1"/>
      <c r="I19" s="1"/>
      <c r="J19" s="1">
        <f>SUM(D19:I19)</f>
        <v>1551</v>
      </c>
      <c r="M19" s="3"/>
      <c r="N19" s="13"/>
      <c r="O19" s="13"/>
      <c r="P19" s="13"/>
      <c r="Q19" s="13"/>
      <c r="R19" s="13"/>
    </row>
    <row r="20" spans="1:18" x14ac:dyDescent="0.3">
      <c r="A20" s="1" t="s">
        <v>101</v>
      </c>
      <c r="B20" s="1" t="s">
        <v>130</v>
      </c>
      <c r="C20" s="1" t="s">
        <v>62</v>
      </c>
      <c r="D20" s="1"/>
      <c r="E20" s="1">
        <v>1000</v>
      </c>
      <c r="F20" s="1"/>
      <c r="G20" s="1"/>
      <c r="H20" s="1"/>
      <c r="I20" s="1"/>
      <c r="J20" s="1">
        <f>SUM(D20:I20)</f>
        <v>1000</v>
      </c>
      <c r="M20" s="3"/>
      <c r="N20" s="13"/>
      <c r="O20" s="13"/>
      <c r="P20" s="13"/>
      <c r="Q20" s="13"/>
      <c r="R20" s="13"/>
    </row>
    <row r="21" spans="1:18" x14ac:dyDescent="0.3">
      <c r="A21" s="1" t="s">
        <v>141</v>
      </c>
      <c r="B21" s="1" t="s">
        <v>142</v>
      </c>
      <c r="C21" s="1" t="s">
        <v>33</v>
      </c>
      <c r="D21" s="1"/>
      <c r="E21" s="1">
        <v>911</v>
      </c>
      <c r="F21" s="1"/>
      <c r="G21" s="1"/>
      <c r="H21" s="1"/>
      <c r="I21" s="1"/>
      <c r="J21" s="1">
        <f>SUM(D21:I21)</f>
        <v>911</v>
      </c>
      <c r="M21" s="3"/>
      <c r="N21" s="13"/>
      <c r="O21" s="13"/>
      <c r="P21" s="13"/>
      <c r="Q21" s="13"/>
      <c r="R21" s="13"/>
    </row>
    <row r="22" spans="1:18" x14ac:dyDescent="0.3">
      <c r="A22" s="1" t="s">
        <v>143</v>
      </c>
      <c r="B22" s="1" t="s">
        <v>144</v>
      </c>
      <c r="C22" s="1" t="s">
        <v>33</v>
      </c>
      <c r="D22" s="1"/>
      <c r="E22" s="1">
        <v>811</v>
      </c>
      <c r="F22" s="1"/>
      <c r="G22" s="1"/>
      <c r="H22" s="1"/>
      <c r="I22" s="1"/>
      <c r="J22" s="1">
        <f>SUM(D22:I22)</f>
        <v>811</v>
      </c>
      <c r="M22" s="3"/>
      <c r="N22" s="13"/>
      <c r="O22" s="13"/>
      <c r="P22" s="13"/>
      <c r="Q22" s="13"/>
      <c r="R22" s="13"/>
    </row>
    <row r="23" spans="1:18" x14ac:dyDescent="0.3">
      <c r="A23" s="1" t="s">
        <v>145</v>
      </c>
      <c r="B23" s="1" t="s">
        <v>146</v>
      </c>
      <c r="C23" s="1" t="s">
        <v>33</v>
      </c>
      <c r="D23" s="1"/>
      <c r="E23" s="1">
        <v>800</v>
      </c>
      <c r="F23" s="1"/>
      <c r="G23" s="1"/>
      <c r="H23" s="1"/>
      <c r="I23" s="1"/>
      <c r="J23" s="1">
        <f>SUM(D23:I23)</f>
        <v>800</v>
      </c>
      <c r="M23" s="3"/>
      <c r="N23" s="13"/>
      <c r="O23" s="13"/>
      <c r="P23" s="13"/>
      <c r="Q23" s="13"/>
      <c r="R23" s="13"/>
    </row>
    <row r="24" spans="1:18" x14ac:dyDescent="0.3">
      <c r="A24" s="1" t="s">
        <v>148</v>
      </c>
      <c r="B24" s="1" t="s">
        <v>149</v>
      </c>
      <c r="C24" s="1" t="s">
        <v>150</v>
      </c>
      <c r="D24" s="1"/>
      <c r="E24" s="1">
        <v>753</v>
      </c>
      <c r="F24" s="1"/>
      <c r="G24" s="1"/>
      <c r="H24" s="1"/>
      <c r="I24" s="1"/>
      <c r="J24" s="1">
        <f>SUM(D24:I24)</f>
        <v>753</v>
      </c>
      <c r="M24" s="3"/>
      <c r="N24" s="13"/>
      <c r="O24" s="13"/>
      <c r="P24" s="13"/>
      <c r="Q24" s="13"/>
      <c r="R24" s="13"/>
    </row>
    <row r="25" spans="1:18" x14ac:dyDescent="0.3">
      <c r="A25" s="1" t="s">
        <v>151</v>
      </c>
      <c r="B25" s="1" t="s">
        <v>152</v>
      </c>
      <c r="C25" s="1" t="s">
        <v>33</v>
      </c>
      <c r="D25" s="1"/>
      <c r="E25" s="1">
        <v>735</v>
      </c>
      <c r="F25" s="1"/>
      <c r="G25" s="1"/>
      <c r="H25" s="1"/>
      <c r="I25" s="1"/>
      <c r="J25" s="1">
        <f>SUM(D25:I25)</f>
        <v>735</v>
      </c>
    </row>
  </sheetData>
  <sortState xmlns:xlrd2="http://schemas.microsoft.com/office/spreadsheetml/2017/richdata2" ref="A3:J25">
    <sortCondition descending="1" ref="J3:J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TS1 boys</vt:lpstr>
      <vt:lpstr>TS1 girls</vt:lpstr>
      <vt:lpstr>TS2 boys</vt:lpstr>
      <vt:lpstr>TS2 girls</vt:lpstr>
      <vt:lpstr>TS3 boys</vt:lpstr>
      <vt:lpstr>TS3 girls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2019-03-31T14:50:20Z</dcterms:created>
  <dcterms:modified xsi:type="dcterms:W3CDTF">2019-08-07T19:53:56Z</dcterms:modified>
</cp:coreProperties>
</file>